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DieseArbeitsmappe" defaultThemeVersion="124226"/>
  <mc:AlternateContent xmlns:mc="http://schemas.openxmlformats.org/markup-compatibility/2006">
    <mc:Choice Requires="x15">
      <x15ac:absPath xmlns:x15ac="http://schemas.microsoft.com/office/spreadsheetml/2010/11/ac" url="\\tu-dortmund.de\FK12\FK12\DJI\K-IDA\09_Veröffentlichungen\02_Forschungsbericht\2023\Tabellenanhang 2023\Homepage\"/>
    </mc:Choice>
  </mc:AlternateContent>
  <xr:revisionPtr revIDLastSave="0" documentId="13_ncr:1_{76E1BB69-3BDF-4D56-8969-FAA83AC402EB}" xr6:coauthVersionLast="47" xr6:coauthVersionMax="47" xr10:uidLastSave="{00000000-0000-0000-0000-000000000000}"/>
  <bookViews>
    <workbookView xWindow="-120" yWindow="-120" windowWidth="38640" windowHeight="21120" tabRatio="902" xr2:uid="{00000000-000D-0000-FFFF-FFFF00000000}"/>
  </bookViews>
  <sheets>
    <sheet name="Inhalt" sheetId="42" r:id="rId1"/>
    <sheet name="Daten HF-03.1.1" sheetId="72" r:id="rId2"/>
    <sheet name="Daten HF-0.3.1.2" sheetId="73" r:id="rId3"/>
    <sheet name="Daten HF-03.1.2 + Alter" sheetId="101" r:id="rId4"/>
    <sheet name="Daten HF-03.1.3 Alter" sheetId="102" r:id="rId5"/>
    <sheet name="Daten HF-03.1.3 Einrichtungsgr." sheetId="74" r:id="rId6"/>
    <sheet name="Daten HF-03.1.3 Träger" sheetId="103" r:id="rId7"/>
    <sheet name="Daten HF-03.1.4" sheetId="109" r:id="rId8"/>
    <sheet name="Daten HF-03.2.1" sheetId="77" r:id="rId9"/>
    <sheet name="Daten HF-03.2.2" sheetId="79" r:id="rId10"/>
    <sheet name="Daten HF-03.2.3" sheetId="76" r:id="rId11"/>
    <sheet name="Daten HF-03.2.4" sheetId="78" r:id="rId12"/>
    <sheet name="Daten HF-03.3.1.1" sheetId="83" r:id="rId13"/>
    <sheet name="Daten HF-03.3.1.2" sheetId="104" r:id="rId14"/>
    <sheet name="Daten HF-03.3.1.2 (2)" sheetId="105" r:id="rId15"/>
    <sheet name="Daten HF-03.3.1.3" sheetId="106" r:id="rId16"/>
    <sheet name="Daten HF-03.3.1.4" sheetId="107" r:id="rId17"/>
    <sheet name="Daten HF-03.3.1.5" sheetId="113" r:id="rId18"/>
    <sheet name="Daten HF-03.3.1.6" sheetId="114" r:id="rId19"/>
    <sheet name="Daten HF-03.3.1.7" sheetId="115" r:id="rId20"/>
    <sheet name="Daten HF-03.3.2" sheetId="81" r:id="rId21"/>
    <sheet name="Daten HF-03.3.3" sheetId="80" r:id="rId22"/>
    <sheet name="Daten HF-03.3.4" sheetId="82" r:id="rId23"/>
    <sheet name="Daten HF-03.4.1" sheetId="84" r:id="rId24"/>
    <sheet name="Daten HF-03.4.2" sheetId="86" r:id="rId25"/>
    <sheet name="Daten HF-03.4.3" sheetId="87" r:id="rId26"/>
    <sheet name="Daten HF-03.4.4" sheetId="89" r:id="rId27"/>
    <sheet name="Daten HF-03.4.5" sheetId="90" r:id="rId28"/>
    <sheet name="Daten HF-03.4.6" sheetId="91" r:id="rId29"/>
    <sheet name="Daten HF-03.5.1.1" sheetId="92" r:id="rId30"/>
    <sheet name="Daten HF-03.5.1.2" sheetId="108" r:id="rId31"/>
    <sheet name="Daten HF-03.5.2" sheetId="93" r:id="rId32"/>
    <sheet name="Daten HF-03.5.3" sheetId="94" r:id="rId33"/>
    <sheet name="Daten HF-03.5.4" sheetId="95" r:id="rId34"/>
    <sheet name="Daten HF-03.5.5" sheetId="96" r:id="rId35"/>
    <sheet name="Daten HF-03.5.6-HF03.5.8" sheetId="97" r:id="rId36"/>
    <sheet name="Daten HF-03.5.9" sheetId="100" r:id="rId37"/>
  </sheets>
  <definedNames>
    <definedName name="_xlnm.Print_Area" localSheetId="0">Inhalt!$A$11:$H$48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14" i="115" l="1"/>
  <c r="B213" i="115"/>
  <c r="B188" i="115"/>
  <c r="B187" i="115"/>
  <c r="B161" i="115"/>
  <c r="B160" i="115"/>
  <c r="B159" i="115"/>
  <c r="B134" i="115"/>
  <c r="B133" i="115"/>
  <c r="B106" i="115"/>
  <c r="B105" i="115"/>
  <c r="B81" i="115"/>
  <c r="B80" i="115"/>
  <c r="B79" i="115"/>
  <c r="B52" i="115"/>
  <c r="B51" i="115"/>
  <c r="B26" i="115"/>
  <c r="B25" i="115"/>
  <c r="B214" i="114"/>
  <c r="B213" i="114"/>
  <c r="B188" i="114"/>
  <c r="B187" i="114"/>
  <c r="B160" i="114"/>
  <c r="B159" i="114"/>
  <c r="B134" i="114"/>
  <c r="B133" i="114"/>
  <c r="B106" i="114"/>
  <c r="B105" i="114"/>
  <c r="B80" i="114"/>
  <c r="B79" i="114"/>
  <c r="B52" i="114"/>
  <c r="B51" i="114"/>
  <c r="B26" i="114"/>
  <c r="B25" i="114"/>
  <c r="B215" i="113"/>
  <c r="B214" i="113"/>
  <c r="B213" i="113"/>
  <c r="B188" i="113"/>
  <c r="B187" i="113"/>
  <c r="B160" i="113"/>
  <c r="B159" i="113"/>
  <c r="B134" i="113"/>
  <c r="B133" i="113"/>
  <c r="B107" i="113"/>
  <c r="B106" i="113"/>
  <c r="B105" i="113"/>
  <c r="B80" i="113"/>
  <c r="B79" i="113"/>
  <c r="B52" i="113"/>
  <c r="B51" i="113"/>
  <c r="B27" i="113"/>
  <c r="B26" i="113"/>
  <c r="B25" i="113"/>
  <c r="B19" i="104"/>
  <c r="B115" i="107"/>
  <c r="B117" i="107" s="1"/>
  <c r="B116" i="107"/>
  <c r="B97" i="107"/>
  <c r="B98" i="107" s="1"/>
  <c r="B77" i="107"/>
  <c r="B76" i="107"/>
  <c r="B58" i="107"/>
  <c r="B57" i="107"/>
  <c r="B37" i="107"/>
  <c r="B36" i="107"/>
  <c r="B18" i="107"/>
  <c r="B17" i="107"/>
  <c r="B148" i="106"/>
  <c r="B150" i="106" s="1"/>
  <c r="B149" i="106"/>
  <c r="B124" i="106"/>
  <c r="B125" i="106"/>
  <c r="B99" i="106"/>
  <c r="B100" i="106"/>
  <c r="B76" i="106"/>
  <c r="B75" i="106"/>
  <c r="B74" i="106"/>
  <c r="B48" i="106"/>
  <c r="B47" i="106"/>
  <c r="B23" i="106"/>
  <c r="B22" i="106"/>
  <c r="G57" i="105"/>
  <c r="H57" i="105" s="1"/>
  <c r="B57" i="105"/>
  <c r="F57" i="105" s="1"/>
  <c r="E57" i="105"/>
  <c r="C43" i="105"/>
  <c r="C55" i="105" s="1"/>
  <c r="G56" i="105"/>
  <c r="B56" i="105"/>
  <c r="F56" i="105" s="1"/>
  <c r="C56" i="105"/>
  <c r="G55" i="105"/>
  <c r="B55" i="105"/>
  <c r="E55" i="105"/>
  <c r="F55" i="105" s="1"/>
  <c r="H54" i="105"/>
  <c r="F54" i="105"/>
  <c r="D54" i="105"/>
  <c r="H53" i="105"/>
  <c r="D53" i="105"/>
  <c r="H52" i="105"/>
  <c r="D52" i="105"/>
  <c r="H51" i="105"/>
  <c r="F51" i="105"/>
  <c r="D51" i="105"/>
  <c r="H50" i="105"/>
  <c r="D50" i="105"/>
  <c r="H49" i="105"/>
  <c r="F49" i="105"/>
  <c r="D49" i="105"/>
  <c r="H48" i="105"/>
  <c r="F48" i="105"/>
  <c r="D48" i="105"/>
  <c r="H47" i="105"/>
  <c r="F47" i="105"/>
  <c r="D47" i="105"/>
  <c r="H46" i="105"/>
  <c r="F46" i="105"/>
  <c r="D46" i="105"/>
  <c r="H45" i="105"/>
  <c r="D45" i="105"/>
  <c r="H44" i="105"/>
  <c r="D44" i="105"/>
  <c r="H43" i="105"/>
  <c r="F43" i="105"/>
  <c r="H42" i="105"/>
  <c r="F42" i="105"/>
  <c r="D42" i="105"/>
  <c r="H41" i="105"/>
  <c r="F41" i="105"/>
  <c r="D41" i="105"/>
  <c r="H40" i="105"/>
  <c r="F40" i="105"/>
  <c r="D40" i="105"/>
  <c r="H39" i="105"/>
  <c r="F39" i="105"/>
  <c r="D39" i="105"/>
  <c r="H27" i="105"/>
  <c r="E27" i="105"/>
  <c r="F27" i="105" s="1"/>
  <c r="D27" i="105"/>
  <c r="G26" i="105"/>
  <c r="H26" i="105" s="1"/>
  <c r="E26" i="105"/>
  <c r="F26" i="105" s="1"/>
  <c r="C26" i="105"/>
  <c r="D26" i="105" s="1"/>
  <c r="G25" i="105"/>
  <c r="H25" i="105" s="1"/>
  <c r="E25" i="105"/>
  <c r="F25" i="105" s="1"/>
  <c r="C25" i="105"/>
  <c r="D25" i="105" s="1"/>
  <c r="H24" i="105"/>
  <c r="F24" i="105"/>
  <c r="D24" i="105"/>
  <c r="H23" i="105"/>
  <c r="D23" i="105"/>
  <c r="H22" i="105"/>
  <c r="D22" i="105"/>
  <c r="H21" i="105"/>
  <c r="F21" i="105"/>
  <c r="D21" i="105"/>
  <c r="H20" i="105"/>
  <c r="D20" i="105"/>
  <c r="H19" i="105"/>
  <c r="F19" i="105"/>
  <c r="D19" i="105"/>
  <c r="H18" i="105"/>
  <c r="F18" i="105"/>
  <c r="D18" i="105"/>
  <c r="H17" i="105"/>
  <c r="F17" i="105"/>
  <c r="D17" i="105"/>
  <c r="H16" i="105"/>
  <c r="F16" i="105"/>
  <c r="D16" i="105"/>
  <c r="H15" i="105"/>
  <c r="F15" i="105"/>
  <c r="D15" i="105"/>
  <c r="H14" i="105"/>
  <c r="D14" i="105"/>
  <c r="H13" i="105"/>
  <c r="F13" i="105"/>
  <c r="D13" i="105"/>
  <c r="H12" i="105"/>
  <c r="F12" i="105"/>
  <c r="D12" i="105"/>
  <c r="H11" i="105"/>
  <c r="F11" i="105"/>
  <c r="D11" i="105"/>
  <c r="H10" i="105"/>
  <c r="F10" i="105"/>
  <c r="D10" i="105"/>
  <c r="H9" i="105"/>
  <c r="F9" i="105"/>
  <c r="D9" i="105"/>
  <c r="B43" i="104"/>
  <c r="B44" i="104"/>
  <c r="B20" i="104"/>
  <c r="B154" i="83"/>
  <c r="B156" i="83" s="1"/>
  <c r="B155" i="83"/>
  <c r="B128" i="83"/>
  <c r="B129" i="83"/>
  <c r="B103" i="83"/>
  <c r="B102" i="83"/>
  <c r="B101" i="83"/>
  <c r="B50" i="83"/>
  <c r="B49" i="83"/>
  <c r="B25" i="83"/>
  <c r="B24" i="83"/>
  <c r="B87" i="94"/>
  <c r="D87" i="94" s="1"/>
  <c r="B86" i="94"/>
  <c r="F86" i="94" s="1"/>
  <c r="B85" i="94"/>
  <c r="D85" i="94" s="1"/>
  <c r="B84" i="94"/>
  <c r="F84" i="94" s="1"/>
  <c r="B83" i="94"/>
  <c r="F83" i="94" s="1"/>
  <c r="B82" i="94"/>
  <c r="F82" i="94" s="1"/>
  <c r="B81" i="94"/>
  <c r="F81" i="94" s="1"/>
  <c r="B80" i="94"/>
  <c r="D80" i="94" s="1"/>
  <c r="B79" i="94"/>
  <c r="F79" i="94" s="1"/>
  <c r="B78" i="94"/>
  <c r="F78" i="94" s="1"/>
  <c r="B77" i="94"/>
  <c r="D77" i="94" s="1"/>
  <c r="B76" i="94"/>
  <c r="F76" i="94" s="1"/>
  <c r="B75" i="94"/>
  <c r="D75" i="94" s="1"/>
  <c r="B74" i="94"/>
  <c r="D74" i="94" s="1"/>
  <c r="B73" i="94"/>
  <c r="F73" i="94" s="1"/>
  <c r="B72" i="94"/>
  <c r="F72" i="94" s="1"/>
  <c r="B71" i="94"/>
  <c r="D71" i="94" s="1"/>
  <c r="B70" i="94"/>
  <c r="F70" i="94" s="1"/>
  <c r="B69" i="94"/>
  <c r="F69" i="94" s="1"/>
  <c r="L97" i="80"/>
  <c r="J97" i="80"/>
  <c r="H97" i="80"/>
  <c r="F97" i="80"/>
  <c r="D97" i="80"/>
  <c r="L96" i="80"/>
  <c r="J96" i="80"/>
  <c r="H96" i="80"/>
  <c r="F96" i="80"/>
  <c r="D96" i="80"/>
  <c r="L95" i="80"/>
  <c r="J95" i="80"/>
  <c r="H95" i="80"/>
  <c r="F95" i="80"/>
  <c r="D95" i="80"/>
  <c r="L94" i="80"/>
  <c r="J94" i="80"/>
  <c r="H94" i="80"/>
  <c r="F94" i="80"/>
  <c r="D94" i="80"/>
  <c r="L93" i="80"/>
  <c r="J93" i="80"/>
  <c r="H93" i="80"/>
  <c r="F93" i="80"/>
  <c r="D93" i="80"/>
  <c r="L92" i="80"/>
  <c r="J92" i="80"/>
  <c r="H92" i="80"/>
  <c r="F92" i="80"/>
  <c r="D92" i="80"/>
  <c r="L91" i="80"/>
  <c r="J91" i="80"/>
  <c r="H91" i="80"/>
  <c r="F91" i="80"/>
  <c r="D91" i="80"/>
  <c r="L90" i="80"/>
  <c r="J90" i="80"/>
  <c r="H90" i="80"/>
  <c r="F90" i="80"/>
  <c r="D90" i="80"/>
  <c r="L89" i="80"/>
  <c r="J89" i="80"/>
  <c r="H89" i="80"/>
  <c r="F89" i="80"/>
  <c r="D89" i="80"/>
  <c r="L88" i="80"/>
  <c r="J88" i="80"/>
  <c r="H88" i="80"/>
  <c r="F88" i="80"/>
  <c r="D88" i="80"/>
  <c r="L87" i="80"/>
  <c r="J87" i="80"/>
  <c r="H87" i="80"/>
  <c r="F87" i="80"/>
  <c r="D87" i="80"/>
  <c r="L86" i="80"/>
  <c r="J86" i="80"/>
  <c r="H86" i="80"/>
  <c r="F86" i="80"/>
  <c r="D86" i="80"/>
  <c r="L85" i="80"/>
  <c r="J85" i="80"/>
  <c r="H85" i="80"/>
  <c r="F85" i="80"/>
  <c r="D85" i="80"/>
  <c r="L84" i="80"/>
  <c r="J84" i="80"/>
  <c r="H84" i="80"/>
  <c r="F84" i="80"/>
  <c r="D84" i="80"/>
  <c r="L83" i="80"/>
  <c r="J83" i="80"/>
  <c r="H83" i="80"/>
  <c r="F83" i="80"/>
  <c r="D83" i="80"/>
  <c r="L82" i="80"/>
  <c r="J82" i="80"/>
  <c r="H82" i="80"/>
  <c r="F82" i="80"/>
  <c r="D82" i="80"/>
  <c r="L81" i="80"/>
  <c r="J81" i="80"/>
  <c r="H81" i="80"/>
  <c r="F81" i="80"/>
  <c r="D81" i="80"/>
  <c r="L80" i="80"/>
  <c r="J80" i="80"/>
  <c r="H80" i="80"/>
  <c r="F80" i="80"/>
  <c r="D80" i="80"/>
  <c r="L79" i="80"/>
  <c r="J79" i="80"/>
  <c r="H79" i="80"/>
  <c r="F79" i="80"/>
  <c r="D79" i="80"/>
  <c r="L62" i="80"/>
  <c r="J62" i="80"/>
  <c r="H62" i="80"/>
  <c r="F62" i="80"/>
  <c r="D62" i="80"/>
  <c r="L61" i="80"/>
  <c r="J61" i="80"/>
  <c r="H61" i="80"/>
  <c r="F61" i="80"/>
  <c r="D61" i="80"/>
  <c r="L60" i="80"/>
  <c r="J60" i="80"/>
  <c r="H60" i="80"/>
  <c r="F60" i="80"/>
  <c r="D60" i="80"/>
  <c r="L59" i="80"/>
  <c r="J59" i="80"/>
  <c r="H59" i="80"/>
  <c r="F59" i="80"/>
  <c r="D59" i="80"/>
  <c r="L58" i="80"/>
  <c r="J58" i="80"/>
  <c r="H58" i="80"/>
  <c r="F58" i="80"/>
  <c r="D58" i="80"/>
  <c r="L57" i="80"/>
  <c r="J57" i="80"/>
  <c r="H57" i="80"/>
  <c r="F57" i="80"/>
  <c r="D57" i="80"/>
  <c r="L56" i="80"/>
  <c r="J56" i="80"/>
  <c r="H56" i="80"/>
  <c r="F56" i="80"/>
  <c r="D56" i="80"/>
  <c r="L55" i="80"/>
  <c r="J55" i="80"/>
  <c r="H55" i="80"/>
  <c r="F55" i="80"/>
  <c r="D55" i="80"/>
  <c r="L54" i="80"/>
  <c r="J54" i="80"/>
  <c r="H54" i="80"/>
  <c r="F54" i="80"/>
  <c r="D54" i="80"/>
  <c r="L53" i="80"/>
  <c r="J53" i="80"/>
  <c r="H53" i="80"/>
  <c r="F53" i="80"/>
  <c r="D53" i="80"/>
  <c r="L52" i="80"/>
  <c r="J52" i="80"/>
  <c r="H52" i="80"/>
  <c r="F52" i="80"/>
  <c r="D52" i="80"/>
  <c r="L51" i="80"/>
  <c r="J51" i="80"/>
  <c r="H51" i="80"/>
  <c r="F51" i="80"/>
  <c r="D51" i="80"/>
  <c r="L50" i="80"/>
  <c r="J50" i="80"/>
  <c r="H50" i="80"/>
  <c r="F50" i="80"/>
  <c r="D50" i="80"/>
  <c r="L49" i="80"/>
  <c r="J49" i="80"/>
  <c r="H49" i="80"/>
  <c r="F49" i="80"/>
  <c r="D49" i="80"/>
  <c r="L48" i="80"/>
  <c r="J48" i="80"/>
  <c r="H48" i="80"/>
  <c r="F48" i="80"/>
  <c r="D48" i="80"/>
  <c r="L47" i="80"/>
  <c r="J47" i="80"/>
  <c r="H47" i="80"/>
  <c r="F47" i="80"/>
  <c r="D47" i="80"/>
  <c r="L46" i="80"/>
  <c r="J46" i="80"/>
  <c r="H46" i="80"/>
  <c r="F46" i="80"/>
  <c r="D46" i="80"/>
  <c r="L45" i="80"/>
  <c r="J45" i="80"/>
  <c r="H45" i="80"/>
  <c r="F45" i="80"/>
  <c r="D45" i="80"/>
  <c r="L44" i="80"/>
  <c r="J44" i="80"/>
  <c r="H44" i="80"/>
  <c r="F44" i="80"/>
  <c r="D44" i="80"/>
  <c r="R128" i="103"/>
  <c r="P128" i="103"/>
  <c r="N128" i="103"/>
  <c r="L128" i="103"/>
  <c r="J128" i="103"/>
  <c r="H128" i="103"/>
  <c r="F128" i="103"/>
  <c r="D128" i="103"/>
  <c r="R127" i="103"/>
  <c r="P127" i="103"/>
  <c r="N127" i="103"/>
  <c r="L127" i="103"/>
  <c r="J127" i="103"/>
  <c r="H127" i="103"/>
  <c r="F127" i="103"/>
  <c r="D127" i="103"/>
  <c r="R126" i="103"/>
  <c r="P126" i="103"/>
  <c r="N126" i="103"/>
  <c r="L126" i="103"/>
  <c r="J126" i="103"/>
  <c r="H126" i="103"/>
  <c r="F126" i="103"/>
  <c r="D126" i="103"/>
  <c r="R125" i="103"/>
  <c r="P125" i="103"/>
  <c r="N125" i="103"/>
  <c r="L125" i="103"/>
  <c r="J125" i="103"/>
  <c r="H125" i="103"/>
  <c r="F125" i="103"/>
  <c r="D125" i="103"/>
  <c r="R124" i="103"/>
  <c r="P124" i="103"/>
  <c r="N124" i="103"/>
  <c r="L124" i="103"/>
  <c r="J124" i="103"/>
  <c r="H124" i="103"/>
  <c r="F124" i="103"/>
  <c r="D124" i="103"/>
  <c r="R123" i="103"/>
  <c r="P123" i="103"/>
  <c r="N123" i="103"/>
  <c r="L123" i="103"/>
  <c r="J123" i="103"/>
  <c r="H123" i="103"/>
  <c r="F123" i="103"/>
  <c r="D123" i="103"/>
  <c r="R122" i="103"/>
  <c r="P122" i="103"/>
  <c r="N122" i="103"/>
  <c r="L122" i="103"/>
  <c r="J122" i="103"/>
  <c r="H122" i="103"/>
  <c r="F122" i="103"/>
  <c r="D122" i="103"/>
  <c r="R121" i="103"/>
  <c r="P121" i="103"/>
  <c r="N121" i="103"/>
  <c r="L121" i="103"/>
  <c r="J121" i="103"/>
  <c r="H121" i="103"/>
  <c r="F121" i="103"/>
  <c r="D121" i="103"/>
  <c r="R120" i="103"/>
  <c r="P120" i="103"/>
  <c r="N120" i="103"/>
  <c r="L120" i="103"/>
  <c r="J120" i="103"/>
  <c r="H120" i="103"/>
  <c r="F120" i="103"/>
  <c r="D120" i="103"/>
  <c r="R119" i="103"/>
  <c r="P119" i="103"/>
  <c r="N119" i="103"/>
  <c r="L119" i="103"/>
  <c r="J119" i="103"/>
  <c r="H119" i="103"/>
  <c r="F119" i="103"/>
  <c r="D119" i="103"/>
  <c r="R118" i="103"/>
  <c r="P118" i="103"/>
  <c r="N118" i="103"/>
  <c r="L118" i="103"/>
  <c r="J118" i="103"/>
  <c r="H118" i="103"/>
  <c r="F118" i="103"/>
  <c r="D118" i="103"/>
  <c r="R117" i="103"/>
  <c r="P117" i="103"/>
  <c r="N117" i="103"/>
  <c r="L117" i="103"/>
  <c r="J117" i="103"/>
  <c r="H117" i="103"/>
  <c r="F117" i="103"/>
  <c r="D117" i="103"/>
  <c r="R116" i="103"/>
  <c r="P116" i="103"/>
  <c r="N116" i="103"/>
  <c r="L116" i="103"/>
  <c r="J116" i="103"/>
  <c r="H116" i="103"/>
  <c r="F116" i="103"/>
  <c r="D116" i="103"/>
  <c r="R115" i="103"/>
  <c r="P115" i="103"/>
  <c r="N115" i="103"/>
  <c r="L115" i="103"/>
  <c r="J115" i="103"/>
  <c r="H115" i="103"/>
  <c r="F115" i="103"/>
  <c r="D115" i="103"/>
  <c r="R114" i="103"/>
  <c r="P114" i="103"/>
  <c r="N114" i="103"/>
  <c r="L114" i="103"/>
  <c r="J114" i="103"/>
  <c r="H114" i="103"/>
  <c r="F114" i="103"/>
  <c r="D114" i="103"/>
  <c r="R113" i="103"/>
  <c r="P113" i="103"/>
  <c r="N113" i="103"/>
  <c r="L113" i="103"/>
  <c r="J113" i="103"/>
  <c r="H113" i="103"/>
  <c r="F113" i="103"/>
  <c r="D113" i="103"/>
  <c r="R112" i="103"/>
  <c r="P112" i="103"/>
  <c r="N112" i="103"/>
  <c r="L112" i="103"/>
  <c r="J112" i="103"/>
  <c r="H112" i="103"/>
  <c r="F112" i="103"/>
  <c r="D112" i="103"/>
  <c r="R111" i="103"/>
  <c r="P111" i="103"/>
  <c r="N111" i="103"/>
  <c r="L111" i="103"/>
  <c r="J111" i="103"/>
  <c r="H111" i="103"/>
  <c r="F111" i="103"/>
  <c r="D111" i="103"/>
  <c r="R110" i="103"/>
  <c r="P110" i="103"/>
  <c r="N110" i="103"/>
  <c r="L110" i="103"/>
  <c r="J110" i="103"/>
  <c r="H110" i="103"/>
  <c r="F110" i="103"/>
  <c r="D110" i="103"/>
  <c r="R96" i="103"/>
  <c r="P96" i="103"/>
  <c r="N96" i="103"/>
  <c r="L96" i="103"/>
  <c r="J96" i="103"/>
  <c r="H96" i="103"/>
  <c r="F96" i="103"/>
  <c r="D96" i="103"/>
  <c r="R95" i="103"/>
  <c r="P95" i="103"/>
  <c r="N95" i="103"/>
  <c r="L95" i="103"/>
  <c r="J95" i="103"/>
  <c r="H95" i="103"/>
  <c r="F95" i="103"/>
  <c r="D95" i="103"/>
  <c r="R94" i="103"/>
  <c r="P94" i="103"/>
  <c r="N94" i="103"/>
  <c r="L94" i="103"/>
  <c r="J94" i="103"/>
  <c r="H94" i="103"/>
  <c r="F94" i="103"/>
  <c r="D94" i="103"/>
  <c r="R93" i="103"/>
  <c r="P93" i="103"/>
  <c r="N93" i="103"/>
  <c r="L93" i="103"/>
  <c r="J93" i="103"/>
  <c r="H93" i="103"/>
  <c r="F93" i="103"/>
  <c r="D93" i="103"/>
  <c r="R92" i="103"/>
  <c r="P92" i="103"/>
  <c r="N92" i="103"/>
  <c r="L92" i="103"/>
  <c r="J92" i="103"/>
  <c r="H92" i="103"/>
  <c r="F92" i="103"/>
  <c r="D92" i="103"/>
  <c r="R91" i="103"/>
  <c r="P91" i="103"/>
  <c r="N91" i="103"/>
  <c r="L91" i="103"/>
  <c r="J91" i="103"/>
  <c r="H91" i="103"/>
  <c r="F91" i="103"/>
  <c r="D91" i="103"/>
  <c r="R90" i="103"/>
  <c r="P90" i="103"/>
  <c r="N90" i="103"/>
  <c r="L90" i="103"/>
  <c r="J90" i="103"/>
  <c r="H90" i="103"/>
  <c r="F90" i="103"/>
  <c r="D90" i="103"/>
  <c r="N89" i="103"/>
  <c r="L89" i="103"/>
  <c r="J89" i="103"/>
  <c r="H89" i="103"/>
  <c r="F89" i="103"/>
  <c r="D89" i="103"/>
  <c r="N88" i="103"/>
  <c r="L88" i="103"/>
  <c r="J88" i="103"/>
  <c r="H88" i="103"/>
  <c r="F88" i="103"/>
  <c r="D88" i="103"/>
  <c r="R87" i="103"/>
  <c r="P87" i="103"/>
  <c r="N87" i="103"/>
  <c r="L87" i="103"/>
  <c r="J87" i="103"/>
  <c r="H87" i="103"/>
  <c r="F87" i="103"/>
  <c r="D87" i="103"/>
  <c r="R86" i="103"/>
  <c r="P86" i="103"/>
  <c r="N86" i="103"/>
  <c r="L86" i="103"/>
  <c r="J86" i="103"/>
  <c r="H86" i="103"/>
  <c r="F86" i="103"/>
  <c r="D86" i="103"/>
  <c r="R85" i="103"/>
  <c r="P85" i="103"/>
  <c r="N85" i="103"/>
  <c r="L85" i="103"/>
  <c r="J85" i="103"/>
  <c r="H85" i="103"/>
  <c r="F85" i="103"/>
  <c r="D85" i="103"/>
  <c r="R84" i="103"/>
  <c r="P84" i="103"/>
  <c r="N84" i="103"/>
  <c r="L84" i="103"/>
  <c r="J84" i="103"/>
  <c r="H84" i="103"/>
  <c r="F84" i="103"/>
  <c r="D84" i="103"/>
  <c r="R83" i="103"/>
  <c r="P83" i="103"/>
  <c r="N83" i="103"/>
  <c r="L83" i="103"/>
  <c r="J83" i="103"/>
  <c r="H83" i="103"/>
  <c r="F83" i="103"/>
  <c r="D83" i="103"/>
  <c r="R82" i="103"/>
  <c r="P82" i="103"/>
  <c r="N82" i="103"/>
  <c r="L82" i="103"/>
  <c r="J82" i="103"/>
  <c r="H82" i="103"/>
  <c r="F82" i="103"/>
  <c r="D82" i="103"/>
  <c r="R81" i="103"/>
  <c r="P81" i="103"/>
  <c r="N81" i="103"/>
  <c r="L81" i="103"/>
  <c r="J81" i="103"/>
  <c r="H81" i="103"/>
  <c r="F81" i="103"/>
  <c r="D81" i="103"/>
  <c r="R80" i="103"/>
  <c r="P80" i="103"/>
  <c r="N80" i="103"/>
  <c r="L80" i="103"/>
  <c r="J80" i="103"/>
  <c r="H80" i="103"/>
  <c r="F80" i="103"/>
  <c r="D80" i="103"/>
  <c r="R79" i="103"/>
  <c r="P79" i="103"/>
  <c r="N79" i="103"/>
  <c r="L79" i="103"/>
  <c r="J79" i="103"/>
  <c r="H79" i="103"/>
  <c r="F79" i="103"/>
  <c r="D79" i="103"/>
  <c r="R78" i="103"/>
  <c r="P78" i="103"/>
  <c r="N78" i="103"/>
  <c r="L78" i="103"/>
  <c r="J78" i="103"/>
  <c r="H78" i="103"/>
  <c r="F78" i="103"/>
  <c r="D78" i="103"/>
  <c r="F63" i="103"/>
  <c r="D63" i="103"/>
  <c r="F62" i="103"/>
  <c r="D62" i="103"/>
  <c r="F61" i="103"/>
  <c r="D61" i="103"/>
  <c r="F59" i="103"/>
  <c r="D59" i="103"/>
  <c r="F58" i="103"/>
  <c r="D58" i="103"/>
  <c r="F57" i="103"/>
  <c r="D57" i="103"/>
  <c r="F56" i="103"/>
  <c r="D56" i="103"/>
  <c r="F55" i="103"/>
  <c r="D55" i="103"/>
  <c r="F54" i="103"/>
  <c r="D54" i="103"/>
  <c r="F53" i="103"/>
  <c r="D53" i="103"/>
  <c r="F51" i="103"/>
  <c r="D51" i="103"/>
  <c r="F48" i="103"/>
  <c r="D48" i="103"/>
  <c r="F47" i="103"/>
  <c r="D47" i="103"/>
  <c r="F46" i="103"/>
  <c r="D46" i="103"/>
  <c r="F45" i="103"/>
  <c r="D45" i="103"/>
  <c r="H27" i="74"/>
  <c r="F27" i="74"/>
  <c r="D27" i="74"/>
  <c r="H26" i="74"/>
  <c r="F26" i="74"/>
  <c r="D26" i="74"/>
  <c r="H25" i="74"/>
  <c r="F25" i="74"/>
  <c r="D25" i="74"/>
  <c r="H23" i="74"/>
  <c r="F23" i="74"/>
  <c r="D23" i="74"/>
  <c r="H22" i="74"/>
  <c r="F22" i="74"/>
  <c r="D22" i="74"/>
  <c r="H21" i="74"/>
  <c r="F21" i="74"/>
  <c r="D21" i="74"/>
  <c r="H20" i="74"/>
  <c r="H19" i="74"/>
  <c r="F19" i="74"/>
  <c r="D19" i="74"/>
  <c r="H18" i="74"/>
  <c r="F18" i="74"/>
  <c r="D18" i="74"/>
  <c r="H17" i="74"/>
  <c r="F17" i="74"/>
  <c r="D17" i="74"/>
  <c r="H15" i="74"/>
  <c r="F15" i="74"/>
  <c r="D15" i="74"/>
  <c r="H14" i="74"/>
  <c r="H13" i="74"/>
  <c r="F13" i="74"/>
  <c r="D13" i="74"/>
  <c r="H12" i="74"/>
  <c r="F12" i="74"/>
  <c r="D12" i="74"/>
  <c r="H11" i="74"/>
  <c r="F11" i="74"/>
  <c r="D11" i="74"/>
  <c r="H10" i="74"/>
  <c r="F10" i="74"/>
  <c r="D10" i="74"/>
  <c r="H9" i="74"/>
  <c r="F9" i="74"/>
  <c r="D9" i="74"/>
  <c r="V201" i="102"/>
  <c r="T201" i="102"/>
  <c r="R201" i="102"/>
  <c r="P201" i="102"/>
  <c r="N201" i="102"/>
  <c r="L201" i="102"/>
  <c r="J201" i="102"/>
  <c r="H201" i="102"/>
  <c r="F201" i="102"/>
  <c r="D201" i="102"/>
  <c r="V200" i="102"/>
  <c r="T200" i="102"/>
  <c r="R200" i="102"/>
  <c r="P200" i="102"/>
  <c r="N200" i="102"/>
  <c r="L200" i="102"/>
  <c r="J200" i="102"/>
  <c r="H200" i="102"/>
  <c r="F200" i="102"/>
  <c r="D200" i="102"/>
  <c r="V199" i="102"/>
  <c r="T199" i="102"/>
  <c r="R199" i="102"/>
  <c r="P199" i="102"/>
  <c r="N199" i="102"/>
  <c r="L199" i="102"/>
  <c r="J199" i="102"/>
  <c r="H199" i="102"/>
  <c r="F199" i="102"/>
  <c r="D199" i="102"/>
  <c r="V198" i="102"/>
  <c r="T198" i="102"/>
  <c r="R198" i="102"/>
  <c r="P198" i="102"/>
  <c r="N198" i="102"/>
  <c r="L198" i="102"/>
  <c r="J198" i="102"/>
  <c r="H198" i="102"/>
  <c r="F198" i="102"/>
  <c r="D198" i="102"/>
  <c r="V197" i="102"/>
  <c r="T197" i="102"/>
  <c r="R197" i="102"/>
  <c r="P197" i="102"/>
  <c r="N197" i="102"/>
  <c r="L197" i="102"/>
  <c r="J197" i="102"/>
  <c r="H197" i="102"/>
  <c r="F197" i="102"/>
  <c r="D197" i="102"/>
  <c r="V196" i="102"/>
  <c r="T196" i="102"/>
  <c r="R196" i="102"/>
  <c r="P196" i="102"/>
  <c r="N196" i="102"/>
  <c r="L196" i="102"/>
  <c r="J196" i="102"/>
  <c r="H196" i="102"/>
  <c r="F196" i="102"/>
  <c r="D196" i="102"/>
  <c r="V195" i="102"/>
  <c r="T195" i="102"/>
  <c r="R195" i="102"/>
  <c r="P195" i="102"/>
  <c r="N195" i="102"/>
  <c r="L195" i="102"/>
  <c r="J195" i="102"/>
  <c r="H195" i="102"/>
  <c r="F195" i="102"/>
  <c r="D195" i="102"/>
  <c r="V194" i="102"/>
  <c r="T194" i="102"/>
  <c r="R194" i="102"/>
  <c r="P194" i="102"/>
  <c r="N194" i="102"/>
  <c r="L194" i="102"/>
  <c r="J194" i="102"/>
  <c r="H194" i="102"/>
  <c r="F194" i="102"/>
  <c r="D194" i="102"/>
  <c r="V193" i="102"/>
  <c r="T193" i="102"/>
  <c r="R193" i="102"/>
  <c r="P193" i="102"/>
  <c r="N193" i="102"/>
  <c r="L193" i="102"/>
  <c r="J193" i="102"/>
  <c r="H193" i="102"/>
  <c r="F193" i="102"/>
  <c r="D193" i="102"/>
  <c r="V192" i="102"/>
  <c r="T192" i="102"/>
  <c r="R192" i="102"/>
  <c r="P192" i="102"/>
  <c r="N192" i="102"/>
  <c r="L192" i="102"/>
  <c r="J192" i="102"/>
  <c r="H192" i="102"/>
  <c r="F192" i="102"/>
  <c r="D192" i="102"/>
  <c r="V191" i="102"/>
  <c r="T191" i="102"/>
  <c r="R191" i="102"/>
  <c r="P191" i="102"/>
  <c r="N191" i="102"/>
  <c r="L191" i="102"/>
  <c r="J191" i="102"/>
  <c r="H191" i="102"/>
  <c r="F191" i="102"/>
  <c r="D191" i="102"/>
  <c r="V190" i="102"/>
  <c r="T190" i="102"/>
  <c r="R190" i="102"/>
  <c r="P190" i="102"/>
  <c r="N190" i="102"/>
  <c r="L190" i="102"/>
  <c r="J190" i="102"/>
  <c r="H190" i="102"/>
  <c r="F190" i="102"/>
  <c r="D190" i="102"/>
  <c r="V189" i="102"/>
  <c r="T189" i="102"/>
  <c r="R189" i="102"/>
  <c r="P189" i="102"/>
  <c r="N189" i="102"/>
  <c r="L189" i="102"/>
  <c r="J189" i="102"/>
  <c r="H189" i="102"/>
  <c r="F189" i="102"/>
  <c r="D189" i="102"/>
  <c r="V188" i="102"/>
  <c r="T188" i="102"/>
  <c r="R188" i="102"/>
  <c r="P188" i="102"/>
  <c r="N188" i="102"/>
  <c r="L188" i="102"/>
  <c r="J188" i="102"/>
  <c r="H188" i="102"/>
  <c r="F188" i="102"/>
  <c r="D188" i="102"/>
  <c r="V187" i="102"/>
  <c r="T187" i="102"/>
  <c r="R187" i="102"/>
  <c r="P187" i="102"/>
  <c r="N187" i="102"/>
  <c r="L187" i="102"/>
  <c r="J187" i="102"/>
  <c r="H187" i="102"/>
  <c r="F187" i="102"/>
  <c r="D187" i="102"/>
  <c r="V186" i="102"/>
  <c r="T186" i="102"/>
  <c r="R186" i="102"/>
  <c r="P186" i="102"/>
  <c r="N186" i="102"/>
  <c r="L186" i="102"/>
  <c r="J186" i="102"/>
  <c r="H186" i="102"/>
  <c r="F186" i="102"/>
  <c r="D186" i="102"/>
  <c r="V185" i="102"/>
  <c r="T185" i="102"/>
  <c r="R185" i="102"/>
  <c r="P185" i="102"/>
  <c r="N185" i="102"/>
  <c r="L185" i="102"/>
  <c r="J185" i="102"/>
  <c r="H185" i="102"/>
  <c r="F185" i="102"/>
  <c r="D185" i="102"/>
  <c r="V184" i="102"/>
  <c r="T184" i="102"/>
  <c r="R184" i="102"/>
  <c r="P184" i="102"/>
  <c r="N184" i="102"/>
  <c r="L184" i="102"/>
  <c r="J184" i="102"/>
  <c r="H184" i="102"/>
  <c r="F184" i="102"/>
  <c r="D184" i="102"/>
  <c r="V183" i="102"/>
  <c r="T183" i="102"/>
  <c r="R183" i="102"/>
  <c r="P183" i="102"/>
  <c r="N183" i="102"/>
  <c r="L183" i="102"/>
  <c r="J183" i="102"/>
  <c r="H183" i="102"/>
  <c r="F183" i="102"/>
  <c r="D183" i="102"/>
  <c r="V173" i="102"/>
  <c r="T173" i="102"/>
  <c r="R173" i="102"/>
  <c r="P173" i="102"/>
  <c r="N173" i="102"/>
  <c r="L173" i="102"/>
  <c r="J173" i="102"/>
  <c r="H173" i="102"/>
  <c r="F173" i="102"/>
  <c r="D173" i="102"/>
  <c r="V172" i="102"/>
  <c r="T172" i="102"/>
  <c r="R172" i="102"/>
  <c r="P172" i="102"/>
  <c r="N172" i="102"/>
  <c r="L172" i="102"/>
  <c r="J172" i="102"/>
  <c r="H172" i="102"/>
  <c r="F172" i="102"/>
  <c r="D172" i="102"/>
  <c r="V171" i="102"/>
  <c r="T171" i="102"/>
  <c r="R171" i="102"/>
  <c r="P171" i="102"/>
  <c r="N171" i="102"/>
  <c r="L171" i="102"/>
  <c r="J171" i="102"/>
  <c r="H171" i="102"/>
  <c r="F171" i="102"/>
  <c r="D171" i="102"/>
  <c r="V170" i="102"/>
  <c r="T170" i="102"/>
  <c r="P170" i="102"/>
  <c r="N170" i="102"/>
  <c r="L170" i="102"/>
  <c r="J170" i="102"/>
  <c r="H170" i="102"/>
  <c r="F170" i="102"/>
  <c r="D170" i="102"/>
  <c r="V169" i="102"/>
  <c r="T169" i="102"/>
  <c r="R169" i="102"/>
  <c r="P169" i="102"/>
  <c r="N169" i="102"/>
  <c r="L169" i="102"/>
  <c r="J169" i="102"/>
  <c r="H169" i="102"/>
  <c r="F169" i="102"/>
  <c r="D169" i="102"/>
  <c r="V168" i="102"/>
  <c r="T168" i="102"/>
  <c r="R168" i="102"/>
  <c r="P168" i="102"/>
  <c r="N168" i="102"/>
  <c r="L168" i="102"/>
  <c r="J168" i="102"/>
  <c r="H168" i="102"/>
  <c r="D168" i="102"/>
  <c r="V167" i="102"/>
  <c r="T167" i="102"/>
  <c r="R167" i="102"/>
  <c r="P167" i="102"/>
  <c r="N167" i="102"/>
  <c r="L167" i="102"/>
  <c r="J167" i="102"/>
  <c r="H167" i="102"/>
  <c r="F167" i="102"/>
  <c r="D167" i="102"/>
  <c r="V166" i="102"/>
  <c r="T166" i="102"/>
  <c r="R166" i="102"/>
  <c r="P166" i="102"/>
  <c r="N166" i="102"/>
  <c r="J166" i="102"/>
  <c r="H166" i="102"/>
  <c r="F166" i="102"/>
  <c r="D166" i="102"/>
  <c r="V165" i="102"/>
  <c r="T165" i="102"/>
  <c r="R165" i="102"/>
  <c r="P165" i="102"/>
  <c r="N165" i="102"/>
  <c r="L165" i="102"/>
  <c r="J165" i="102"/>
  <c r="H165" i="102"/>
  <c r="F165" i="102"/>
  <c r="D165" i="102"/>
  <c r="V164" i="102"/>
  <c r="T164" i="102"/>
  <c r="P164" i="102"/>
  <c r="N164" i="102"/>
  <c r="L164" i="102"/>
  <c r="J164" i="102"/>
  <c r="H164" i="102"/>
  <c r="D164" i="102"/>
  <c r="V163" i="102"/>
  <c r="T163" i="102"/>
  <c r="R163" i="102"/>
  <c r="P163" i="102"/>
  <c r="N163" i="102"/>
  <c r="L163" i="102"/>
  <c r="J163" i="102"/>
  <c r="H163" i="102"/>
  <c r="F163" i="102"/>
  <c r="D163" i="102"/>
  <c r="V162" i="102"/>
  <c r="T162" i="102"/>
  <c r="R162" i="102"/>
  <c r="P162" i="102"/>
  <c r="N162" i="102"/>
  <c r="L162" i="102"/>
  <c r="J162" i="102"/>
  <c r="H162" i="102"/>
  <c r="F162" i="102"/>
  <c r="D162" i="102"/>
  <c r="V161" i="102"/>
  <c r="T161" i="102"/>
  <c r="R161" i="102"/>
  <c r="P161" i="102"/>
  <c r="N161" i="102"/>
  <c r="L161" i="102"/>
  <c r="J161" i="102"/>
  <c r="H161" i="102"/>
  <c r="F161" i="102"/>
  <c r="D161" i="102"/>
  <c r="V160" i="102"/>
  <c r="T160" i="102"/>
  <c r="R160" i="102"/>
  <c r="P160" i="102"/>
  <c r="N160" i="102"/>
  <c r="L160" i="102"/>
  <c r="J160" i="102"/>
  <c r="H160" i="102"/>
  <c r="F160" i="102"/>
  <c r="D160" i="102"/>
  <c r="V159" i="102"/>
  <c r="T159" i="102"/>
  <c r="R159" i="102"/>
  <c r="P159" i="102"/>
  <c r="N159" i="102"/>
  <c r="L159" i="102"/>
  <c r="J159" i="102"/>
  <c r="H159" i="102"/>
  <c r="F159" i="102"/>
  <c r="D159" i="102"/>
  <c r="V158" i="102"/>
  <c r="R158" i="102"/>
  <c r="P158" i="102"/>
  <c r="N158" i="102"/>
  <c r="L158" i="102"/>
  <c r="J158" i="102"/>
  <c r="H158" i="102"/>
  <c r="F158" i="102"/>
  <c r="D158" i="102"/>
  <c r="V157" i="102"/>
  <c r="T157" i="102"/>
  <c r="R157" i="102"/>
  <c r="P157" i="102"/>
  <c r="L157" i="102"/>
  <c r="J157" i="102"/>
  <c r="H157" i="102"/>
  <c r="F157" i="102"/>
  <c r="D157" i="102"/>
  <c r="V156" i="102"/>
  <c r="T156" i="102"/>
  <c r="R156" i="102"/>
  <c r="P156" i="102"/>
  <c r="N156" i="102"/>
  <c r="L156" i="102"/>
  <c r="J156" i="102"/>
  <c r="H156" i="102"/>
  <c r="F156" i="102"/>
  <c r="D156" i="102"/>
  <c r="V155" i="102"/>
  <c r="T155" i="102"/>
  <c r="R155" i="102"/>
  <c r="P155" i="102"/>
  <c r="N155" i="102"/>
  <c r="L155" i="102"/>
  <c r="J155" i="102"/>
  <c r="H155" i="102"/>
  <c r="F155" i="102"/>
  <c r="D155" i="102"/>
  <c r="D127" i="102"/>
  <c r="L57" i="102"/>
  <c r="J57" i="102"/>
  <c r="H57" i="102"/>
  <c r="F57" i="102"/>
  <c r="D57" i="102"/>
  <c r="L56" i="102"/>
  <c r="J56" i="102"/>
  <c r="H56" i="102"/>
  <c r="F56" i="102"/>
  <c r="D56" i="102"/>
  <c r="L55" i="102"/>
  <c r="J55" i="102"/>
  <c r="H55" i="102"/>
  <c r="F55" i="102"/>
  <c r="D55" i="102"/>
  <c r="L53" i="102"/>
  <c r="J53" i="102"/>
  <c r="H53" i="102"/>
  <c r="F53" i="102"/>
  <c r="D53" i="102"/>
  <c r="L52" i="102"/>
  <c r="J52" i="102"/>
  <c r="H52" i="102"/>
  <c r="F52" i="102"/>
  <c r="D52" i="102"/>
  <c r="L51" i="102"/>
  <c r="J51" i="102"/>
  <c r="H51" i="102"/>
  <c r="F51" i="102"/>
  <c r="D51" i="102"/>
  <c r="L50" i="102"/>
  <c r="J50" i="102"/>
  <c r="H50" i="102"/>
  <c r="F50" i="102"/>
  <c r="D50" i="102"/>
  <c r="L49" i="102"/>
  <c r="J49" i="102"/>
  <c r="H49" i="102"/>
  <c r="F49" i="102"/>
  <c r="D49" i="102"/>
  <c r="L48" i="102"/>
  <c r="J48" i="102"/>
  <c r="H48" i="102"/>
  <c r="F48" i="102"/>
  <c r="D48" i="102"/>
  <c r="L47" i="102"/>
  <c r="J47" i="102"/>
  <c r="H47" i="102"/>
  <c r="F47" i="102"/>
  <c r="D47" i="102"/>
  <c r="L45" i="102"/>
  <c r="J45" i="102"/>
  <c r="H45" i="102"/>
  <c r="F45" i="102"/>
  <c r="D45" i="102"/>
  <c r="L42" i="102"/>
  <c r="J42" i="102"/>
  <c r="H42" i="102"/>
  <c r="F42" i="102"/>
  <c r="D42" i="102"/>
  <c r="L41" i="102"/>
  <c r="J41" i="102"/>
  <c r="H41" i="102"/>
  <c r="F41" i="102"/>
  <c r="D41" i="102"/>
  <c r="L40" i="102"/>
  <c r="J40" i="102"/>
  <c r="H40" i="102"/>
  <c r="F40" i="102"/>
  <c r="D40" i="102"/>
  <c r="L39" i="102"/>
  <c r="J39" i="102"/>
  <c r="H39" i="102"/>
  <c r="F39" i="102"/>
  <c r="D39" i="102"/>
  <c r="L27" i="102"/>
  <c r="J27" i="102"/>
  <c r="H27" i="102"/>
  <c r="F27" i="102"/>
  <c r="D27" i="102"/>
  <c r="L26" i="102"/>
  <c r="J26" i="102"/>
  <c r="H26" i="102"/>
  <c r="F26" i="102"/>
  <c r="D26" i="102"/>
  <c r="L25" i="102"/>
  <c r="J25" i="102"/>
  <c r="H25" i="102"/>
  <c r="F25" i="102"/>
  <c r="D25" i="102"/>
  <c r="L24" i="102"/>
  <c r="H24" i="102"/>
  <c r="F24" i="102"/>
  <c r="L23" i="102"/>
  <c r="J23" i="102"/>
  <c r="H23" i="102"/>
  <c r="F23" i="102"/>
  <c r="D23" i="102"/>
  <c r="L22" i="102"/>
  <c r="J22" i="102"/>
  <c r="H22" i="102"/>
  <c r="F22" i="102"/>
  <c r="D22" i="102"/>
  <c r="L21" i="102"/>
  <c r="J21" i="102"/>
  <c r="H21" i="102"/>
  <c r="F21" i="102"/>
  <c r="D21" i="102"/>
  <c r="L20" i="102"/>
  <c r="J20" i="102"/>
  <c r="H20" i="102"/>
  <c r="F20" i="102"/>
  <c r="D20" i="102"/>
  <c r="L19" i="102"/>
  <c r="J19" i="102"/>
  <c r="H19" i="102"/>
  <c r="F19" i="102"/>
  <c r="D19" i="102"/>
  <c r="L18" i="102"/>
  <c r="J18" i="102"/>
  <c r="H18" i="102"/>
  <c r="F18" i="102"/>
  <c r="D18" i="102"/>
  <c r="L17" i="102"/>
  <c r="J17" i="102"/>
  <c r="H17" i="102"/>
  <c r="F17" i="102"/>
  <c r="D17" i="102"/>
  <c r="L16" i="102"/>
  <c r="H16" i="102"/>
  <c r="F16" i="102"/>
  <c r="L15" i="102"/>
  <c r="J15" i="102"/>
  <c r="H15" i="102"/>
  <c r="F15" i="102"/>
  <c r="D15" i="102"/>
  <c r="L14" i="102"/>
  <c r="J14" i="102"/>
  <c r="H14" i="102"/>
  <c r="F14" i="102"/>
  <c r="D14" i="102"/>
  <c r="L13" i="102"/>
  <c r="J13" i="102"/>
  <c r="H13" i="102"/>
  <c r="F13" i="102"/>
  <c r="D13" i="102"/>
  <c r="L12" i="102"/>
  <c r="J12" i="102"/>
  <c r="H12" i="102"/>
  <c r="F12" i="102"/>
  <c r="D12" i="102"/>
  <c r="L11" i="102"/>
  <c r="J11" i="102"/>
  <c r="H11" i="102"/>
  <c r="F11" i="102"/>
  <c r="D11" i="102"/>
  <c r="L10" i="102"/>
  <c r="J10" i="102"/>
  <c r="H10" i="102"/>
  <c r="F10" i="102"/>
  <c r="D10" i="102"/>
  <c r="L9" i="102"/>
  <c r="J9" i="102"/>
  <c r="H9" i="102"/>
  <c r="F9" i="102"/>
  <c r="D9" i="102"/>
  <c r="AG121" i="101"/>
  <c r="AE121" i="101"/>
  <c r="AC121" i="101"/>
  <c r="AA121" i="101"/>
  <c r="Y121" i="101"/>
  <c r="W121" i="101"/>
  <c r="B121" i="101"/>
  <c r="E121" i="101" s="1"/>
  <c r="R121" i="101"/>
  <c r="P121" i="101"/>
  <c r="N121" i="101"/>
  <c r="L121" i="101"/>
  <c r="J121" i="101"/>
  <c r="H121" i="101"/>
  <c r="AG120" i="101"/>
  <c r="AE120" i="101"/>
  <c r="AC120" i="101"/>
  <c r="AA120" i="101"/>
  <c r="Y120" i="101"/>
  <c r="W120" i="101"/>
  <c r="B120" i="101"/>
  <c r="E120" i="101" s="1"/>
  <c r="R120" i="101"/>
  <c r="P120" i="101"/>
  <c r="N120" i="101"/>
  <c r="L120" i="101"/>
  <c r="J120" i="101"/>
  <c r="H120" i="101"/>
  <c r="AG119" i="101"/>
  <c r="AE119" i="101"/>
  <c r="AC119" i="101"/>
  <c r="AA119" i="101"/>
  <c r="Y119" i="101"/>
  <c r="W119" i="101"/>
  <c r="B119" i="101"/>
  <c r="T119" i="101" s="1"/>
  <c r="R119" i="101"/>
  <c r="P119" i="101"/>
  <c r="N119" i="101"/>
  <c r="L119" i="101"/>
  <c r="J119" i="101"/>
  <c r="H119" i="101"/>
  <c r="AG118" i="101"/>
  <c r="AE118" i="101"/>
  <c r="AC118" i="101"/>
  <c r="AA118" i="101"/>
  <c r="Y118" i="101"/>
  <c r="W118" i="101"/>
  <c r="B118" i="101"/>
  <c r="E118" i="101" s="1"/>
  <c r="R118" i="101"/>
  <c r="P118" i="101"/>
  <c r="N118" i="101"/>
  <c r="L118" i="101"/>
  <c r="J118" i="101"/>
  <c r="H118" i="101"/>
  <c r="AG117" i="101"/>
  <c r="AE117" i="101"/>
  <c r="AC117" i="101"/>
  <c r="AA117" i="101"/>
  <c r="Y117" i="101"/>
  <c r="W117" i="101"/>
  <c r="B117" i="101"/>
  <c r="T117" i="101" s="1"/>
  <c r="R117" i="101"/>
  <c r="P117" i="101"/>
  <c r="N117" i="101"/>
  <c r="L117" i="101"/>
  <c r="J117" i="101"/>
  <c r="H117" i="101"/>
  <c r="AG116" i="101"/>
  <c r="AE116" i="101"/>
  <c r="AC116" i="101"/>
  <c r="AA116" i="101"/>
  <c r="Y116" i="101"/>
  <c r="W116" i="101"/>
  <c r="B116" i="101"/>
  <c r="E116" i="101" s="1"/>
  <c r="R116" i="101"/>
  <c r="P116" i="101"/>
  <c r="N116" i="101"/>
  <c r="L116" i="101"/>
  <c r="J116" i="101"/>
  <c r="H116" i="101"/>
  <c r="AE115" i="101"/>
  <c r="AC115" i="101"/>
  <c r="AA115" i="101"/>
  <c r="Y115" i="101"/>
  <c r="W115" i="101"/>
  <c r="B115" i="101"/>
  <c r="E115" i="101" s="1"/>
  <c r="P115" i="101"/>
  <c r="N115" i="101"/>
  <c r="L115" i="101"/>
  <c r="J115" i="101"/>
  <c r="H115" i="101"/>
  <c r="AG114" i="101"/>
  <c r="AE114" i="101"/>
  <c r="AC114" i="101"/>
  <c r="AA114" i="101"/>
  <c r="Y114" i="101"/>
  <c r="W114" i="101"/>
  <c r="B114" i="101"/>
  <c r="E114" i="101" s="1"/>
  <c r="R114" i="101"/>
  <c r="P114" i="101"/>
  <c r="N114" i="101"/>
  <c r="L114" i="101"/>
  <c r="J114" i="101"/>
  <c r="H114" i="101"/>
  <c r="AG113" i="101"/>
  <c r="AE113" i="101"/>
  <c r="AC113" i="101"/>
  <c r="AA113" i="101"/>
  <c r="Y113" i="101"/>
  <c r="W113" i="101"/>
  <c r="B113" i="101"/>
  <c r="T113" i="101" s="1"/>
  <c r="R113" i="101"/>
  <c r="P113" i="101"/>
  <c r="N113" i="101"/>
  <c r="L113" i="101"/>
  <c r="J113" i="101"/>
  <c r="H113" i="101"/>
  <c r="AG112" i="101"/>
  <c r="AE112" i="101"/>
  <c r="AC112" i="101"/>
  <c r="AA112" i="101"/>
  <c r="Y112" i="101"/>
  <c r="W112" i="101"/>
  <c r="B112" i="101"/>
  <c r="E112" i="101" s="1"/>
  <c r="R112" i="101"/>
  <c r="P112" i="101"/>
  <c r="N112" i="101"/>
  <c r="L112" i="101"/>
  <c r="J112" i="101"/>
  <c r="H112" i="101"/>
  <c r="AG111" i="101"/>
  <c r="AE111" i="101"/>
  <c r="AC111" i="101"/>
  <c r="AA111" i="101"/>
  <c r="Y111" i="101"/>
  <c r="W111" i="101"/>
  <c r="B111" i="101"/>
  <c r="E111" i="101" s="1"/>
  <c r="R111" i="101"/>
  <c r="P111" i="101"/>
  <c r="N111" i="101"/>
  <c r="L111" i="101"/>
  <c r="J111" i="101"/>
  <c r="H111" i="101"/>
  <c r="AE110" i="101"/>
  <c r="AC110" i="101"/>
  <c r="AA110" i="101"/>
  <c r="Y110" i="101"/>
  <c r="W110" i="101"/>
  <c r="B110" i="101"/>
  <c r="T110" i="101" s="1"/>
  <c r="P110" i="101"/>
  <c r="N110" i="101"/>
  <c r="L110" i="101"/>
  <c r="J110" i="101"/>
  <c r="H110" i="101"/>
  <c r="AG109" i="101"/>
  <c r="AE109" i="101"/>
  <c r="AC109" i="101"/>
  <c r="AA109" i="101"/>
  <c r="Y109" i="101"/>
  <c r="W109" i="101"/>
  <c r="B109" i="101"/>
  <c r="T109" i="101" s="1"/>
  <c r="R109" i="101"/>
  <c r="P109" i="101"/>
  <c r="N109" i="101"/>
  <c r="L109" i="101"/>
  <c r="J109" i="101"/>
  <c r="H109" i="101"/>
  <c r="AG108" i="101"/>
  <c r="AE108" i="101"/>
  <c r="AC108" i="101"/>
  <c r="AA108" i="101"/>
  <c r="Y108" i="101"/>
  <c r="W108" i="101"/>
  <c r="B108" i="101"/>
  <c r="T108" i="101" s="1"/>
  <c r="R108" i="101"/>
  <c r="P108" i="101"/>
  <c r="N108" i="101"/>
  <c r="L108" i="101"/>
  <c r="J108" i="101"/>
  <c r="H108" i="101"/>
  <c r="AG107" i="101"/>
  <c r="AE107" i="101"/>
  <c r="AC107" i="101"/>
  <c r="AA107" i="101"/>
  <c r="Y107" i="101"/>
  <c r="W107" i="101"/>
  <c r="B107" i="101"/>
  <c r="E107" i="101" s="1"/>
  <c r="R107" i="101"/>
  <c r="P107" i="101"/>
  <c r="N107" i="101"/>
  <c r="L107" i="101"/>
  <c r="J107" i="101"/>
  <c r="H107" i="101"/>
  <c r="AG106" i="101"/>
  <c r="AE106" i="101"/>
  <c r="AC106" i="101"/>
  <c r="AA106" i="101"/>
  <c r="Y106" i="101"/>
  <c r="W106" i="101"/>
  <c r="B106" i="101"/>
  <c r="E106" i="101" s="1"/>
  <c r="R106" i="101"/>
  <c r="P106" i="101"/>
  <c r="N106" i="101"/>
  <c r="L106" i="101"/>
  <c r="J106" i="101"/>
  <c r="H106" i="101"/>
  <c r="AG105" i="101"/>
  <c r="AE105" i="101"/>
  <c r="AC105" i="101"/>
  <c r="AA105" i="101"/>
  <c r="Y105" i="101"/>
  <c r="W105" i="101"/>
  <c r="B105" i="101"/>
  <c r="E105" i="101" s="1"/>
  <c r="R105" i="101"/>
  <c r="P105" i="101"/>
  <c r="N105" i="101"/>
  <c r="L105" i="101"/>
  <c r="J105" i="101"/>
  <c r="H105" i="101"/>
  <c r="AG104" i="101"/>
  <c r="AE104" i="101"/>
  <c r="AC104" i="101"/>
  <c r="AA104" i="101"/>
  <c r="Y104" i="101"/>
  <c r="W104" i="101"/>
  <c r="B104" i="101"/>
  <c r="T104" i="101" s="1"/>
  <c r="R104" i="101"/>
  <c r="P104" i="101"/>
  <c r="N104" i="101"/>
  <c r="L104" i="101"/>
  <c r="J104" i="101"/>
  <c r="H104" i="101"/>
  <c r="AG103" i="101"/>
  <c r="AE103" i="101"/>
  <c r="AC103" i="101"/>
  <c r="AA103" i="101"/>
  <c r="Y103" i="101"/>
  <c r="W103" i="101"/>
  <c r="B103" i="101"/>
  <c r="T103" i="101" s="1"/>
  <c r="R103" i="101"/>
  <c r="P103" i="101"/>
  <c r="N103" i="101"/>
  <c r="L103" i="101"/>
  <c r="J103" i="101"/>
  <c r="H103" i="101"/>
  <c r="AG91" i="101"/>
  <c r="AE91" i="101"/>
  <c r="AC91" i="101"/>
  <c r="AA91" i="101"/>
  <c r="Y91" i="101"/>
  <c r="W91" i="101"/>
  <c r="T91" i="101"/>
  <c r="R91" i="101"/>
  <c r="P91" i="101"/>
  <c r="L91" i="101"/>
  <c r="J91" i="101"/>
  <c r="H91" i="101"/>
  <c r="E91" i="101"/>
  <c r="AG90" i="101"/>
  <c r="AE90" i="101"/>
  <c r="AC90" i="101"/>
  <c r="AA90" i="101"/>
  <c r="Y90" i="101"/>
  <c r="W90" i="101"/>
  <c r="T90" i="101"/>
  <c r="R90" i="101"/>
  <c r="P90" i="101"/>
  <c r="L90" i="101"/>
  <c r="J90" i="101"/>
  <c r="H90" i="101"/>
  <c r="E90" i="101"/>
  <c r="AG89" i="101"/>
  <c r="AE89" i="101"/>
  <c r="AC89" i="101"/>
  <c r="AA89" i="101"/>
  <c r="Y89" i="101"/>
  <c r="W89" i="101"/>
  <c r="T89" i="101"/>
  <c r="R89" i="101"/>
  <c r="P89" i="101"/>
  <c r="L89" i="101"/>
  <c r="J89" i="101"/>
  <c r="H89" i="101"/>
  <c r="E89" i="101"/>
  <c r="AG88" i="101"/>
  <c r="AE88" i="101"/>
  <c r="AC88" i="101"/>
  <c r="AA88" i="101"/>
  <c r="Y88" i="101"/>
  <c r="W88" i="101"/>
  <c r="T88" i="101"/>
  <c r="R88" i="101"/>
  <c r="P88" i="101"/>
  <c r="L88" i="101"/>
  <c r="J88" i="101"/>
  <c r="H88" i="101"/>
  <c r="E88" i="101"/>
  <c r="AG87" i="101"/>
  <c r="AE87" i="101"/>
  <c r="AC87" i="101"/>
  <c r="AA87" i="101"/>
  <c r="Y87" i="101"/>
  <c r="W87" i="101"/>
  <c r="T87" i="101"/>
  <c r="R87" i="101"/>
  <c r="P87" i="101"/>
  <c r="L87" i="101"/>
  <c r="J87" i="101"/>
  <c r="H87" i="101"/>
  <c r="E87" i="101"/>
  <c r="AG86" i="101"/>
  <c r="AE86" i="101"/>
  <c r="AC86" i="101"/>
  <c r="AA86" i="101"/>
  <c r="Y86" i="101"/>
  <c r="W86" i="101"/>
  <c r="T86" i="101"/>
  <c r="R86" i="101"/>
  <c r="P86" i="101"/>
  <c r="L86" i="101"/>
  <c r="J86" i="101"/>
  <c r="H86" i="101"/>
  <c r="E86" i="101"/>
  <c r="AG85" i="101"/>
  <c r="AE85" i="101"/>
  <c r="AC85" i="101"/>
  <c r="AA85" i="101"/>
  <c r="Y85" i="101"/>
  <c r="W85" i="101"/>
  <c r="T85" i="101"/>
  <c r="R85" i="101"/>
  <c r="P85" i="101"/>
  <c r="L85" i="101"/>
  <c r="J85" i="101"/>
  <c r="H85" i="101"/>
  <c r="E85" i="101"/>
  <c r="AG84" i="101"/>
  <c r="AE84" i="101"/>
  <c r="AC84" i="101"/>
  <c r="AA84" i="101"/>
  <c r="Y84" i="101"/>
  <c r="W84" i="101"/>
  <c r="T84" i="101"/>
  <c r="R84" i="101"/>
  <c r="P84" i="101"/>
  <c r="L84" i="101"/>
  <c r="J84" i="101"/>
  <c r="H84" i="101"/>
  <c r="E84" i="101"/>
  <c r="AG83" i="101"/>
  <c r="AE83" i="101"/>
  <c r="AC83" i="101"/>
  <c r="AA83" i="101"/>
  <c r="Y83" i="101"/>
  <c r="W83" i="101"/>
  <c r="T83" i="101"/>
  <c r="R83" i="101"/>
  <c r="P83" i="101"/>
  <c r="L83" i="101"/>
  <c r="J83" i="101"/>
  <c r="H83" i="101"/>
  <c r="E83" i="101"/>
  <c r="AG82" i="101"/>
  <c r="AE82" i="101"/>
  <c r="AC82" i="101"/>
  <c r="AA82" i="101"/>
  <c r="Y82" i="101"/>
  <c r="W82" i="101"/>
  <c r="T82" i="101"/>
  <c r="R82" i="101"/>
  <c r="P82" i="101"/>
  <c r="L82" i="101"/>
  <c r="J82" i="101"/>
  <c r="H82" i="101"/>
  <c r="E82" i="101"/>
  <c r="AG81" i="101"/>
  <c r="AE81" i="101"/>
  <c r="AC81" i="101"/>
  <c r="AA81" i="101"/>
  <c r="Y81" i="101"/>
  <c r="W81" i="101"/>
  <c r="T81" i="101"/>
  <c r="R81" i="101"/>
  <c r="P81" i="101"/>
  <c r="L81" i="101"/>
  <c r="J81" i="101"/>
  <c r="H81" i="101"/>
  <c r="E81" i="101"/>
  <c r="AG80" i="101"/>
  <c r="AE80" i="101"/>
  <c r="AC80" i="101"/>
  <c r="AA80" i="101"/>
  <c r="Y80" i="101"/>
  <c r="W80" i="101"/>
  <c r="T80" i="101"/>
  <c r="R80" i="101"/>
  <c r="P80" i="101"/>
  <c r="L80" i="101"/>
  <c r="J80" i="101"/>
  <c r="H80" i="101"/>
  <c r="E80" i="101"/>
  <c r="AG79" i="101"/>
  <c r="AE79" i="101"/>
  <c r="AC79" i="101"/>
  <c r="AA79" i="101"/>
  <c r="Y79" i="101"/>
  <c r="W79" i="101"/>
  <c r="T79" i="101"/>
  <c r="R79" i="101"/>
  <c r="P79" i="101"/>
  <c r="L79" i="101"/>
  <c r="J79" i="101"/>
  <c r="H79" i="101"/>
  <c r="E79" i="101"/>
  <c r="AG78" i="101"/>
  <c r="AE78" i="101"/>
  <c r="AC78" i="101"/>
  <c r="AA78" i="101"/>
  <c r="Y78" i="101"/>
  <c r="W78" i="101"/>
  <c r="T78" i="101"/>
  <c r="R78" i="101"/>
  <c r="P78" i="101"/>
  <c r="L78" i="101"/>
  <c r="J78" i="101"/>
  <c r="H78" i="101"/>
  <c r="E78" i="101"/>
  <c r="AG77" i="101"/>
  <c r="AE77" i="101"/>
  <c r="AC77" i="101"/>
  <c r="AA77" i="101"/>
  <c r="Y77" i="101"/>
  <c r="W77" i="101"/>
  <c r="T77" i="101"/>
  <c r="R77" i="101"/>
  <c r="P77" i="101"/>
  <c r="L77" i="101"/>
  <c r="J77" i="101"/>
  <c r="H77" i="101"/>
  <c r="E77" i="101"/>
  <c r="AG76" i="101"/>
  <c r="AE76" i="101"/>
  <c r="AC76" i="101"/>
  <c r="AA76" i="101"/>
  <c r="Y76" i="101"/>
  <c r="W76" i="101"/>
  <c r="T76" i="101"/>
  <c r="R76" i="101"/>
  <c r="P76" i="101"/>
  <c r="L76" i="101"/>
  <c r="J76" i="101"/>
  <c r="H76" i="101"/>
  <c r="E76" i="101"/>
  <c r="AG75" i="101"/>
  <c r="AE75" i="101"/>
  <c r="AC75" i="101"/>
  <c r="AA75" i="101"/>
  <c r="Y75" i="101"/>
  <c r="W75" i="101"/>
  <c r="T75" i="101"/>
  <c r="R75" i="101"/>
  <c r="P75" i="101"/>
  <c r="L75" i="101"/>
  <c r="J75" i="101"/>
  <c r="H75" i="101"/>
  <c r="E75" i="101"/>
  <c r="AG74" i="101"/>
  <c r="AE74" i="101"/>
  <c r="AC74" i="101"/>
  <c r="AA74" i="101"/>
  <c r="Y74" i="101"/>
  <c r="W74" i="101"/>
  <c r="T74" i="101"/>
  <c r="R74" i="101"/>
  <c r="P74" i="101"/>
  <c r="L74" i="101"/>
  <c r="J74" i="101"/>
  <c r="H74" i="101"/>
  <c r="E74" i="101"/>
  <c r="AG73" i="101"/>
  <c r="AE73" i="101"/>
  <c r="AC73" i="101"/>
  <c r="AA73" i="101"/>
  <c r="Y73" i="101"/>
  <c r="W73" i="101"/>
  <c r="T73" i="101"/>
  <c r="R73" i="101"/>
  <c r="P73" i="101"/>
  <c r="L73" i="101"/>
  <c r="J73" i="101"/>
  <c r="H73" i="101"/>
  <c r="E73" i="101"/>
  <c r="M60" i="101"/>
  <c r="U60" i="101" s="1"/>
  <c r="D60" i="101"/>
  <c r="M59" i="101"/>
  <c r="S59" i="101" s="1"/>
  <c r="D59" i="101"/>
  <c r="L59" i="101" s="1"/>
  <c r="M58" i="101"/>
  <c r="U58" i="101" s="1"/>
  <c r="D58" i="101"/>
  <c r="L58" i="101" s="1"/>
  <c r="M56" i="101"/>
  <c r="S56" i="101" s="1"/>
  <c r="Q56" i="101"/>
  <c r="D56" i="101"/>
  <c r="J56" i="101" s="1"/>
  <c r="M55" i="101"/>
  <c r="S55" i="101" s="1"/>
  <c r="D55" i="101"/>
  <c r="M54" i="101"/>
  <c r="Q54" i="101" s="1"/>
  <c r="D54" i="101"/>
  <c r="J54" i="101" s="1"/>
  <c r="M53" i="101"/>
  <c r="D53" i="101"/>
  <c r="H53" i="101" s="1"/>
  <c r="M52" i="101"/>
  <c r="U52" i="101" s="1"/>
  <c r="D52" i="101"/>
  <c r="J52" i="101" s="1"/>
  <c r="M51" i="101"/>
  <c r="U51" i="101" s="1"/>
  <c r="D51" i="101"/>
  <c r="J51" i="101" s="1"/>
  <c r="M50" i="101"/>
  <c r="Q50" i="101" s="1"/>
  <c r="D50" i="101"/>
  <c r="L50" i="101" s="1"/>
  <c r="M48" i="101"/>
  <c r="U48" i="101" s="1"/>
  <c r="D48" i="101"/>
  <c r="H48" i="101" s="1"/>
  <c r="M45" i="101"/>
  <c r="S45" i="101" s="1"/>
  <c r="D45" i="101"/>
  <c r="L45" i="101" s="1"/>
  <c r="M44" i="101"/>
  <c r="U44" i="101" s="1"/>
  <c r="D44" i="101"/>
  <c r="B44" i="101" s="1"/>
  <c r="E44" i="101" s="1"/>
  <c r="M43" i="101"/>
  <c r="S43" i="101" s="1"/>
  <c r="D43" i="101"/>
  <c r="L43" i="101" s="1"/>
  <c r="M42" i="101"/>
  <c r="S42" i="101" s="1"/>
  <c r="D42" i="101"/>
  <c r="J42" i="101" s="1"/>
  <c r="M29" i="101"/>
  <c r="U29" i="101" s="1"/>
  <c r="D29" i="101"/>
  <c r="J29" i="101" s="1"/>
  <c r="M28" i="101"/>
  <c r="Q28" i="101" s="1"/>
  <c r="D28" i="101"/>
  <c r="L28" i="101" s="1"/>
  <c r="M27" i="101"/>
  <c r="Q27" i="101" s="1"/>
  <c r="D27" i="101"/>
  <c r="H27" i="101" s="1"/>
  <c r="M25" i="101"/>
  <c r="U25" i="101" s="1"/>
  <c r="D25" i="101"/>
  <c r="L25" i="101" s="1"/>
  <c r="M24" i="101"/>
  <c r="Q24" i="101" s="1"/>
  <c r="D24" i="101"/>
  <c r="J24" i="101" s="1"/>
  <c r="M23" i="101"/>
  <c r="Q23" i="101" s="1"/>
  <c r="D23" i="101"/>
  <c r="L23" i="101" s="1"/>
  <c r="M22" i="101"/>
  <c r="Q22" i="101" s="1"/>
  <c r="D22" i="101"/>
  <c r="H22" i="101" s="1"/>
  <c r="M21" i="101"/>
  <c r="U21" i="101" s="1"/>
  <c r="D21" i="101"/>
  <c r="L21" i="101" s="1"/>
  <c r="M20" i="101"/>
  <c r="U20" i="101" s="1"/>
  <c r="D20" i="101"/>
  <c r="J20" i="101" s="1"/>
  <c r="M19" i="101"/>
  <c r="Q19" i="101" s="1"/>
  <c r="D19" i="101"/>
  <c r="L19" i="101" s="1"/>
  <c r="M17" i="101"/>
  <c r="Q17" i="101" s="1"/>
  <c r="D17" i="101"/>
  <c r="E17" i="101" s="1"/>
  <c r="U16" i="101"/>
  <c r="S16" i="101"/>
  <c r="Q16" i="101"/>
  <c r="L16" i="101"/>
  <c r="J16" i="101"/>
  <c r="H16" i="101"/>
  <c r="E16" i="101"/>
  <c r="U15" i="101"/>
  <c r="S15" i="101"/>
  <c r="Q15" i="101"/>
  <c r="L15" i="101"/>
  <c r="J15" i="101"/>
  <c r="H15" i="101"/>
  <c r="E15" i="101"/>
  <c r="M14" i="101"/>
  <c r="U14" i="101" s="1"/>
  <c r="D14" i="101"/>
  <c r="J14" i="101" s="1"/>
  <c r="M13" i="101"/>
  <c r="U13" i="101" s="1"/>
  <c r="D13" i="101"/>
  <c r="J13" i="101" s="1"/>
  <c r="M12" i="101"/>
  <c r="S12" i="101" s="1"/>
  <c r="D12" i="101"/>
  <c r="L12" i="101" s="1"/>
  <c r="M11" i="101"/>
  <c r="U11" i="101" s="1"/>
  <c r="D11" i="101"/>
  <c r="E11" i="101" s="1"/>
  <c r="F57" i="73"/>
  <c r="D57" i="73"/>
  <c r="F56" i="73"/>
  <c r="D56" i="73"/>
  <c r="F55" i="73"/>
  <c r="D55" i="73"/>
  <c r="F53" i="73"/>
  <c r="D53" i="73"/>
  <c r="F52" i="73"/>
  <c r="D52" i="73"/>
  <c r="F51" i="73"/>
  <c r="D51" i="73"/>
  <c r="F50" i="73"/>
  <c r="D50" i="73"/>
  <c r="F49" i="73"/>
  <c r="D49" i="73"/>
  <c r="F48" i="73"/>
  <c r="D48" i="73"/>
  <c r="F47" i="73"/>
  <c r="D47" i="73"/>
  <c r="F45" i="73"/>
  <c r="D45" i="73"/>
  <c r="F42" i="73"/>
  <c r="D42" i="73"/>
  <c r="F41" i="73"/>
  <c r="D41" i="73"/>
  <c r="F40" i="73"/>
  <c r="D40" i="73"/>
  <c r="F39" i="73"/>
  <c r="F27" i="73"/>
  <c r="D27" i="73"/>
  <c r="F26" i="73"/>
  <c r="D26" i="73"/>
  <c r="F25" i="73"/>
  <c r="D25" i="73"/>
  <c r="F23" i="73"/>
  <c r="D23" i="73"/>
  <c r="F22" i="73"/>
  <c r="D22" i="73"/>
  <c r="F21" i="73"/>
  <c r="D21" i="73"/>
  <c r="F20" i="73"/>
  <c r="D20" i="73"/>
  <c r="F19" i="73"/>
  <c r="D19" i="73"/>
  <c r="F18" i="73"/>
  <c r="D18" i="73"/>
  <c r="F17" i="73"/>
  <c r="D17" i="73"/>
  <c r="F15" i="73"/>
  <c r="D15" i="73"/>
  <c r="F14" i="73"/>
  <c r="D14" i="73"/>
  <c r="F13" i="73"/>
  <c r="D13" i="73"/>
  <c r="F12" i="73"/>
  <c r="D12" i="73"/>
  <c r="F11" i="73"/>
  <c r="D11" i="73"/>
  <c r="F10" i="73"/>
  <c r="D10" i="73"/>
  <c r="F9" i="73"/>
  <c r="D9" i="73"/>
  <c r="U17" i="101"/>
  <c r="H52" i="101"/>
  <c r="Q45" i="101"/>
  <c r="Q58" i="101"/>
  <c r="L20" i="101"/>
  <c r="E28" i="101"/>
  <c r="U43" i="101"/>
  <c r="U23" i="101"/>
  <c r="H28" i="101"/>
  <c r="U59" i="101"/>
  <c r="J43" i="101"/>
  <c r="L52" i="101"/>
  <c r="U54" i="101"/>
  <c r="E103" i="101"/>
  <c r="S28" i="101"/>
  <c r="J27" i="101"/>
  <c r="L27" i="101"/>
  <c r="B45" i="101"/>
  <c r="N45" i="101" s="1"/>
  <c r="T111" i="101"/>
  <c r="S17" i="101"/>
  <c r="U45" i="101"/>
  <c r="L54" i="101"/>
  <c r="Q13" i="101"/>
  <c r="U42" i="101"/>
  <c r="J45" i="101"/>
  <c r="J59" i="101"/>
  <c r="D69" i="94"/>
  <c r="S27" i="101"/>
  <c r="B54" i="101"/>
  <c r="N54" i="101" s="1"/>
  <c r="Q12" i="101"/>
  <c r="U27" i="101"/>
  <c r="Q43" i="101"/>
  <c r="S58" i="101"/>
  <c r="D78" i="94"/>
  <c r="D83" i="94"/>
  <c r="D73" i="94"/>
  <c r="H59" i="101"/>
  <c r="C57" i="105"/>
  <c r="S20" i="101"/>
  <c r="H45" i="101"/>
  <c r="B52" i="101"/>
  <c r="N52" i="101" s="1"/>
  <c r="E109" i="101"/>
  <c r="D43" i="105"/>
  <c r="E119" i="101"/>
  <c r="S52" i="101"/>
  <c r="H58" i="101"/>
  <c r="E110" i="101"/>
  <c r="E21" i="101"/>
  <c r="H21" i="101"/>
  <c r="B48" i="101"/>
  <c r="E48" i="101" s="1"/>
  <c r="J21" i="101"/>
  <c r="Q48" i="101"/>
  <c r="H55" i="101"/>
  <c r="S48" i="101"/>
  <c r="H54" i="101"/>
  <c r="J55" i="101"/>
  <c r="Q21" i="101"/>
  <c r="L55" i="101"/>
  <c r="D72" i="94"/>
  <c r="D76" i="94"/>
  <c r="D84" i="94"/>
  <c r="E54" i="101"/>
  <c r="E29" i="101" l="1"/>
  <c r="L11" i="101"/>
  <c r="B45" i="104"/>
  <c r="B59" i="101"/>
  <c r="E59" i="101" s="1"/>
  <c r="H11" i="101"/>
  <c r="D86" i="94"/>
  <c r="E20" i="101"/>
  <c r="E25" i="101"/>
  <c r="L53" i="101"/>
  <c r="T107" i="101"/>
  <c r="B43" i="101"/>
  <c r="E43" i="101" s="1"/>
  <c r="J58" i="101"/>
  <c r="T116" i="101"/>
  <c r="J11" i="101"/>
  <c r="S21" i="101"/>
  <c r="T115" i="101"/>
  <c r="E14" i="101"/>
  <c r="E27" i="101"/>
  <c r="J53" i="101"/>
  <c r="S54" i="101"/>
  <c r="H20" i="101"/>
  <c r="B107" i="114"/>
  <c r="H25" i="101"/>
  <c r="E52" i="101"/>
  <c r="J25" i="101"/>
  <c r="E113" i="101"/>
  <c r="F74" i="94"/>
  <c r="S23" i="101"/>
  <c r="L51" i="101"/>
  <c r="E108" i="101"/>
  <c r="H56" i="105"/>
  <c r="H55" i="105"/>
  <c r="D55" i="105"/>
  <c r="D56" i="105"/>
  <c r="D70" i="94"/>
  <c r="D79" i="94"/>
  <c r="F75" i="94"/>
  <c r="F77" i="94"/>
  <c r="F71" i="94"/>
  <c r="F87" i="94"/>
  <c r="D82" i="94"/>
  <c r="B101" i="106"/>
  <c r="B126" i="106"/>
  <c r="D57" i="105"/>
  <c r="B130" i="83"/>
  <c r="H50" i="101"/>
  <c r="E104" i="101"/>
  <c r="E22" i="101"/>
  <c r="H51" i="101"/>
  <c r="L29" i="101"/>
  <c r="J50" i="101"/>
  <c r="L22" i="101"/>
  <c r="H29" i="101"/>
  <c r="H14" i="101"/>
  <c r="S13" i="101"/>
  <c r="J22" i="101"/>
  <c r="S29" i="101"/>
  <c r="E45" i="101"/>
  <c r="B58" i="101"/>
  <c r="E58" i="101" s="1"/>
  <c r="Q29" i="101"/>
  <c r="Q14" i="101"/>
  <c r="U22" i="101"/>
  <c r="S22" i="101"/>
  <c r="H56" i="101"/>
  <c r="L56" i="101"/>
  <c r="S14" i="101"/>
  <c r="L42" i="101"/>
  <c r="B56" i="101"/>
  <c r="E117" i="101"/>
  <c r="U56" i="101"/>
  <c r="Q20" i="101"/>
  <c r="H42" i="101"/>
  <c r="H12" i="101"/>
  <c r="E24" i="101"/>
  <c r="S11" i="101"/>
  <c r="J19" i="101"/>
  <c r="Q42" i="101"/>
  <c r="J28" i="101"/>
  <c r="E19" i="101"/>
  <c r="U12" i="101"/>
  <c r="N48" i="101"/>
  <c r="B42" i="101"/>
  <c r="E42" i="101" s="1"/>
  <c r="J12" i="101"/>
  <c r="L14" i="101"/>
  <c r="E12" i="101"/>
  <c r="S24" i="101"/>
  <c r="T106" i="101"/>
  <c r="H19" i="101"/>
  <c r="H24" i="101"/>
  <c r="N58" i="101"/>
  <c r="U19" i="101"/>
  <c r="H44" i="101"/>
  <c r="Q52" i="101"/>
  <c r="Q51" i="101"/>
  <c r="T114" i="101"/>
  <c r="J44" i="101"/>
  <c r="L13" i="101"/>
  <c r="N42" i="101"/>
  <c r="S19" i="101"/>
  <c r="L44" i="101"/>
  <c r="T120" i="101"/>
  <c r="Q11" i="101"/>
  <c r="E13" i="101"/>
  <c r="H43" i="101"/>
  <c r="Q59" i="101"/>
  <c r="S60" i="101"/>
  <c r="S51" i="101"/>
  <c r="U28" i="101"/>
  <c r="B60" i="101"/>
  <c r="N60" i="101" s="1"/>
  <c r="Q60" i="101"/>
  <c r="H13" i="101"/>
  <c r="L60" i="101"/>
  <c r="U53" i="101"/>
  <c r="S25" i="101"/>
  <c r="H17" i="101"/>
  <c r="B51" i="101"/>
  <c r="N51" i="101" s="1"/>
  <c r="Q53" i="101"/>
  <c r="F80" i="94"/>
  <c r="F85" i="94"/>
  <c r="B53" i="101"/>
  <c r="E53" i="101" s="1"/>
  <c r="L24" i="101"/>
  <c r="D81" i="94"/>
  <c r="J17" i="101"/>
  <c r="L48" i="101"/>
  <c r="T121" i="101"/>
  <c r="S50" i="101"/>
  <c r="Q55" i="101"/>
  <c r="U24" i="101"/>
  <c r="S44" i="101"/>
  <c r="U55" i="101"/>
  <c r="H23" i="101"/>
  <c r="Q44" i="101"/>
  <c r="L17" i="101"/>
  <c r="T112" i="101"/>
  <c r="J23" i="101"/>
  <c r="J60" i="101"/>
  <c r="S53" i="101"/>
  <c r="B55" i="101"/>
  <c r="E55" i="101" s="1"/>
  <c r="J48" i="101"/>
  <c r="E23" i="101"/>
  <c r="Q25" i="101"/>
  <c r="H60" i="101"/>
  <c r="N44" i="101"/>
  <c r="U50" i="101"/>
  <c r="B50" i="101"/>
  <c r="E50" i="101" s="1"/>
  <c r="T105" i="101"/>
  <c r="T118" i="101"/>
  <c r="N43" i="101" l="1"/>
  <c r="N59" i="101"/>
  <c r="N56" i="101"/>
  <c r="E56" i="101"/>
  <c r="N50" i="101"/>
  <c r="E60" i="101"/>
  <c r="E51" i="101"/>
  <c r="N55" i="101"/>
  <c r="N53" i="101"/>
</calcChain>
</file>

<file path=xl/sharedStrings.xml><?xml version="1.0" encoding="utf-8"?>
<sst xmlns="http://schemas.openxmlformats.org/spreadsheetml/2006/main" count="11152" uniqueCount="891">
  <si>
    <t>vorhanden</t>
  </si>
  <si>
    <t>Handlungsfeld und Qualitätsziel</t>
  </si>
  <si>
    <t>Kennzahlen</t>
  </si>
  <si>
    <t>Pädagogisches Personal nach Geschlecht</t>
  </si>
  <si>
    <t>Anteil am päd. Personal</t>
  </si>
  <si>
    <t>x</t>
  </si>
  <si>
    <t>Personalvolumen</t>
  </si>
  <si>
    <t>3.1.1</t>
  </si>
  <si>
    <t>3.1.2</t>
  </si>
  <si>
    <t>3.1.3</t>
  </si>
  <si>
    <t>3.1.4</t>
  </si>
  <si>
    <t>Teamzusammensetzung in KiTas nach Qualifikation des Personals</t>
  </si>
  <si>
    <t>Beschäftigungsumfang des Personals</t>
  </si>
  <si>
    <t>Personalbedarfsprognosen</t>
  </si>
  <si>
    <t>Ausbildungskapazitäten 
(Anfänger/-innen und Absolvierende der Ausbildungsgänge zum/zur Erzieher/-in, Sozialassistenz und Kinderpfleger/-in)</t>
  </si>
  <si>
    <t>3.2.2</t>
  </si>
  <si>
    <t>3.2.4</t>
  </si>
  <si>
    <t>3.5.2</t>
  </si>
  <si>
    <t>3.2.1</t>
  </si>
  <si>
    <t>3.5.3</t>
  </si>
  <si>
    <t>Befristung des Personals</t>
  </si>
  <si>
    <t>Personal nach Alter</t>
  </si>
  <si>
    <t>Personal nach Einrichtungsgröße</t>
  </si>
  <si>
    <t>Personal nach Trägerart</t>
  </si>
  <si>
    <t>3.2.3</t>
  </si>
  <si>
    <t>Personalstruktur in den Kitas</t>
  </si>
  <si>
    <t>3.1</t>
  </si>
  <si>
    <t>Berufserfahrung</t>
  </si>
  <si>
    <t>Mittelwert</t>
  </si>
  <si>
    <t>3.2</t>
  </si>
  <si>
    <t>Ausbildung und Qualifikation</t>
  </si>
  <si>
    <t>3.3</t>
  </si>
  <si>
    <t>Fort- und Weiterbildung</t>
  </si>
  <si>
    <t>3.3.1</t>
  </si>
  <si>
    <t>3.3.2</t>
  </si>
  <si>
    <t>3.3.3</t>
  </si>
  <si>
    <t>3.3.4</t>
  </si>
  <si>
    <t>Teilnahme an Weiterbildungen in den letzten 12 Monaten</t>
  </si>
  <si>
    <t>Verpflichtung zur Fort- und Weiterbildung - Feste Anzahl an Fort- und Weiterbildungstagen</t>
  </si>
  <si>
    <t>Bedarf an Fort- und Weiterbildungen</t>
  </si>
  <si>
    <t>Inhalte der Fort- und Weiterbildung in den letzten 12 Monaten</t>
  </si>
  <si>
    <t>Hinderung an Fort-  und Weiterbildungen</t>
  </si>
  <si>
    <t>Finanzierung von Fort- und Weiterbildungen</t>
  </si>
  <si>
    <t>3.4</t>
  </si>
  <si>
    <t>3.4.1</t>
  </si>
  <si>
    <t>3.4.2</t>
  </si>
  <si>
    <t>3.5</t>
  </si>
  <si>
    <t>3.5.1</t>
  </si>
  <si>
    <t>3.5.4</t>
  </si>
  <si>
    <t>3.5.5</t>
  </si>
  <si>
    <t>3.5.6</t>
  </si>
  <si>
    <t>3.5.7</t>
  </si>
  <si>
    <t>3.5.8</t>
  </si>
  <si>
    <t>Entlohnung der Fachkräfte</t>
  </si>
  <si>
    <t>Bindung/Ausstieg aus dem Berufsfeld (Kündigungsabsicht Einrichtung, Kündigungsabsicht Träger, tatsächliche Kündigungen)</t>
  </si>
  <si>
    <t>Einschätzung der Leitung bzgl. Fachkräftegewinnung (Langfristig unbesetzte Stellen)</t>
  </si>
  <si>
    <t>Einarbeitungsaktivitäten</t>
  </si>
  <si>
    <t>Zeitkontingente der PraxisanleiterInnen</t>
  </si>
  <si>
    <t>Grund für pädagogische Tätigkeitsaufgabe</t>
  </si>
  <si>
    <t>Suche nach neuem Arbeitsgeber mit dem Ziel, bessere Arbeitsbedingungen zu haben</t>
  </si>
  <si>
    <t>Gesundheitsförderliche Präventionsmaßnahmen</t>
  </si>
  <si>
    <t>Zufriedenheit mit der Tätigkeit</t>
  </si>
  <si>
    <t xml:space="preserve">Anzahl &amp; Anteil am päd. Personal </t>
  </si>
  <si>
    <t>Anzahl an päd. Personal</t>
  </si>
  <si>
    <t>Anzahl Schüler/-innen &amp; Absolvent/-innen zum/zur Erzieher/-in</t>
  </si>
  <si>
    <t xml:space="preserve">Anzahl Schüler/-innen einer praxisintegrierten Ausbildung (PiA) zum/zur Erzieher/-in  </t>
  </si>
  <si>
    <t>Anteil an Trägern, der zu Fort- und Weiterbildung verpflichtet</t>
  </si>
  <si>
    <t>Anteil an Trägern</t>
  </si>
  <si>
    <t>Anteil an Einrichtungen</t>
  </si>
  <si>
    <t>Anteil an Leitungen/Einrichtungen</t>
  </si>
  <si>
    <t>Wertschätzende Atmosphäre</t>
  </si>
  <si>
    <t>Regelmäßige Feedbackrunden</t>
  </si>
  <si>
    <t>HF-03: Gewinnung und Sicherung qualifizierter Fachkräfte</t>
  </si>
  <si>
    <t>Personalgewinnung und -bindung</t>
  </si>
  <si>
    <t>Arbeitsbedingungen</t>
  </si>
  <si>
    <t>3.4.4</t>
  </si>
  <si>
    <t>3.4.5</t>
  </si>
  <si>
    <t>3.4.6</t>
  </si>
  <si>
    <t xml:space="preserve"> Qualifikation des Personals</t>
  </si>
  <si>
    <t>3.5.9</t>
  </si>
  <si>
    <t>work experience in ecec in total in years</t>
  </si>
  <si>
    <t>work experience in current day care center in years</t>
  </si>
  <si>
    <t>S.E.</t>
  </si>
  <si>
    <t>n</t>
  </si>
  <si>
    <t>Baden-Württemberg</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</si>
  <si>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</si>
  <si>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</si>
  <si>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</si>
  <si>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</si>
  <si>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</si>
  <si>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</si>
  <si>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</si>
  <si>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</si>
  <si>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</si>
  <si>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</si>
  <si>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</si>
  <si>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</si>
  <si>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</si>
  <si>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</si>
  <si>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Thüringen</t>
  </si>
  <si>
    <t>Westdeutschland</t>
  </si>
  <si>
    <t>Ostdeutschland</t>
  </si>
  <si>
    <t>Deutschland</t>
  </si>
  <si>
    <t>Fragetext: Wieviel Berufserfahrung haben Sie ... im Berufsfeld der frühkindlichen Bildung, Betreuung und Erziehung insgesamt? / ... in Ihrer derzeitigen Einrichtung?</t>
  </si>
  <si>
    <t xml:space="preserve">Fragetext: </t>
  </si>
  <si>
    <t>Hinweis:</t>
  </si>
  <si>
    <t>Quelle: DJI, ERiK-Surveys 2022: Befragung pädagogisches Personal, Datensatzversion 2.0, https://doi.org/10.17621/erik2022_p_v02, gewichtete Daten, Berechnungen des DJI, n = 6.820 - 6.835</t>
  </si>
  <si>
    <t>work experience without ecec in total in years</t>
  </si>
  <si>
    <t>Fragetext: Wieviel Berufserfahrung haben Sie ... im Berufsfeld der frühkindlichen Bildung, Betreuung und Erziehung insgesamt? / ... in Ihrer derzeitigen Einrichtung? / ... in einem anderen Berufsfeld, nicht in der frühkindlichen Bildung, Betreuung und Erziehung?</t>
  </si>
  <si>
    <t xml:space="preserve">Hinweis: Monatsangaben wurden in Jahre umgerechnet und aufsummiert. </t>
  </si>
  <si>
    <t>Quelle: DJI, ERiK-Surveys 2020: Befragung pädagogisches Personal, Datensatzversion 3.0, https://doi.org/10.17621/erik2020_p_v03, gewichtete Daten, Berechnungen des DJI, n = 2.944 - 7.033</t>
  </si>
  <si>
    <t>Teilnahme an Fort- und Weiterbildung letzte 12 Monate</t>
  </si>
  <si>
    <t>Anteil</t>
  </si>
  <si>
    <t>Fragetext: Haben Sie in den letzten 12 Monaten an Fort- und Weiterbildungen teilgenommen?</t>
  </si>
  <si>
    <t>Quelle: DJI, ERiK-Surveys 2022: Befragung pädagogisches Personal, Datensatzversion 2.0, https://doi.org/10.17621/erik2022_p_v02, gewichtete Daten, Berechnungen des DJI, n = 6.927</t>
  </si>
  <si>
    <t xml:space="preserve">Fragetext: Haben Sie in den letzten 12 Monaten an Fort- und Weiterbildungen teilgenommen? </t>
  </si>
  <si>
    <t>Quelle: DJI, ERiK-Surveys 2020: Befragung pädagogisches Personal, Datensatzversion 3.0, https://doi.org/10.17621/erik2020_p_v03, gewichtete Daten, Berechnungen des DJI, n = 7.201</t>
  </si>
  <si>
    <t>Pflicht zur regelmaessigen Teilnahme an Fort- und Weiterbildungen</t>
  </si>
  <si>
    <t>Ja, weil das Bundesland das vorschreibt</t>
  </si>
  <si>
    <t>Ja, weil der Traeger das vorschreibt</t>
  </si>
  <si>
    <t>Nein</t>
  </si>
  <si>
    <t>Fragetext: Besteht für pädagogisches Personal in den Kindertageseinrichtungen des Trägers eine Pflicht zur regelmäßigen Teilnahme an Fort- und Weiterbildungen?</t>
  </si>
  <si>
    <t>Quelle: DJI, ERiK-Surveys 2022: Trägerbefragung, Datensatzversion 2.0, https://doi.org/10.17621/erik2022_t_v02, gewichtete Daten auf Trägerebene, Berechnungen des DJI, n = 4.696</t>
  </si>
  <si>
    <t>Öffentliche Träger</t>
  </si>
  <si>
    <t>Frei konfessionelle Träger</t>
  </si>
  <si>
    <t>Frei nicht-konfessionelle Träger</t>
  </si>
  <si>
    <t>Kleine Träger</t>
  </si>
  <si>
    <t>Mittelgroße Träger</t>
  </si>
  <si>
    <t>Große Träger</t>
  </si>
  <si>
    <t>Gesamt</t>
  </si>
  <si>
    <t>Quelle: DJI, ERiK-Surveys 2020: Trägerbefragung, Datensatzversion 3.0, https://doi.org/10.17621/erik2020_t_v03, gewichtete Daten auf Trägerebene, Berechnungen des DJI, n = 1.728</t>
  </si>
  <si>
    <t>Quelle: DJI, ERiK-Surveys 2020: Trägerbefragung, Datensatzversion 3.0, https://doi.org/10.17621/erik2020_t_v03, gewichtete Daten auf Trägerebene, Berechnungen des DJI, n = 1.720 - 1.728</t>
  </si>
  <si>
    <t>Bedarf Fort- und Weiterbildung Literacy Sprache</t>
  </si>
  <si>
    <t>Bedarf Fort- und Weiterbildung MINT</t>
  </si>
  <si>
    <t>Bedarf Fort- und Weiterbildung Bewegung Psychomotorik Gesundheit</t>
  </si>
  <si>
    <t>Bedarf Fort- und Weiterbildung Musik Kreativitaet Kunst</t>
  </si>
  <si>
    <t>Bedarf Fort- und Weiterbildung sozial-emotionale Entwicklung</t>
  </si>
  <si>
    <t>Bedarf Fort- und Weiterbildung Medienbildung</t>
  </si>
  <si>
    <t>Bedarf Fort- und Weiterbildung Entwicklungsbeobachtung</t>
  </si>
  <si>
    <t>Bedarf Fort- und Weiterbildung Paedagogisches Konzept</t>
  </si>
  <si>
    <t>Bedarf Fort- und Weiterbildung Zusammenarbeit mit Familien</t>
  </si>
  <si>
    <t>Bedarf Fort- und Weiterbildung Kooperationspartner</t>
  </si>
  <si>
    <t>Bedarf Fort- und Weiterbildung Inklusion</t>
  </si>
  <si>
    <t>Bedarf Fort- und Weiterbildung Kinderschutz</t>
  </si>
  <si>
    <t>Bedarf Fort- und Weiterbildung Selbstmanagement</t>
  </si>
  <si>
    <t>Bedarf Fort- und Weiterbildung Leitungsaufgaben z.B. Personalfuehrung, Finanzen</t>
  </si>
  <si>
    <t>Bedarf Fort- und Weiterbildung Sonstiges</t>
  </si>
  <si>
    <t>Fragetext: Geben Sie bitte für jeden der folgenden Bereiche an, inwieweit Sie persönlich gegenwärtig Bedarf an Fort- und Weiterbildung haben.</t>
  </si>
  <si>
    <t xml:space="preserve">Fragetext: Geben Sie bitte für jeden der folgenden Bereiche an, inwieweit Sie persönlich gegenwärtig Bedarf an Fort- und Weiterbildung haben. </t>
  </si>
  <si>
    <t>Quelle: DJI, ERiK-Surveys 2022: Befragung pädagogisches Personal, Datensatzversion 2.0, https://doi.org/10.17621/erik2022_p_v02, gewichtete Daten, Berechnungen des DJI, n = 4.688 - 6.853</t>
  </si>
  <si>
    <t>Quelle: DJI, ERiK-Surveys 2020: Befragung pädagogisches Personal, Datensatzversion 3.0, https://doi.org/10.17621/erik2020_p_v03, gewichtete Daten, Berechnungen des DJI, n = 3.102 - 7.052</t>
  </si>
  <si>
    <t>Fragetext: Sie haben angegeben, dass Sie in den letzten 12 Monaten an Fort- und Weiterbildungen teilgenommen haben. Zu welchen der folgenden Themen waren die Fort- und Weiterbildungen?</t>
  </si>
  <si>
    <t xml:space="preserve">Fragetext: Sie haben angegeben, dass Sie in den letzten 12 Monaten an Fort- und Weiterbildungen teilgenommen haben. Zu welchen der folgenden Themen waren die Fort- und Weiterbildungen? </t>
  </si>
  <si>
    <t>Quelle: DJI, ERiK-Surveys 2022: Befragung pädagogisches Personal, Datensatzversion 2.0, https://doi.org/10.17621/erik2022_p_v02, gewichtete Daten, Berechnungen des DJI, n = 3.413 - 3.590</t>
  </si>
  <si>
    <t>Quelle: DJI, ERiK-Surveys 2020: Befragung pädagogisches Personal, Datensatzversion 3.0, https://doi.org/10.17621/erik2020_p_v03, gewichtete Daten, Berechnungen des DJI, n = 3.463 - 3.995</t>
  </si>
  <si>
    <t>Nichtteilnahme an Fort- und Weiterbildungen keine Zeit</t>
  </si>
  <si>
    <t>Nichtteilnahme an Fort- und Weiterbildungen zu hohe Kosten</t>
  </si>
  <si>
    <t>Nichtteilnahme an Fort- und Weiterbildungen private Gruende</t>
  </si>
  <si>
    <t>Nichtteilnahme an Fort- und Weiterbildungen kein passendes Angebot</t>
  </si>
  <si>
    <t>Nichtteilnahme an Fort- und Weiterbildungen keine Freistellung</t>
  </si>
  <si>
    <t>Nichtteilnahme an Fort- und Weiterbildungen keine Anreize</t>
  </si>
  <si>
    <t>Nichtteilnahme an Fort- und Weiterbildungen kein Bedarf</t>
  </si>
  <si>
    <t>Fragetext: Aus welchen Gründen haben Sie in den letzten 12 Monaten nicht an Fort- und Weiterbildungen teilgenommen?</t>
  </si>
  <si>
    <t xml:space="preserve">Fragetext: Aus welchen Gründen haben Sie in den letzten 12 Monaten nicht an Fort- und Weiterbildungen teilgenommen? </t>
  </si>
  <si>
    <t>Quelle: DJI, ERiK-Surveys 2022: Befragung pädagogisches Personal, Datensatzversion 2.0, https://doi.org/10.17621/erik2022_p_v02, gewichtete Daten, Berechnungen des DJI, n = 1.952 - 2.189</t>
  </si>
  <si>
    <t>Quelle: DJI, ERiK-Surveys 2020: Befragung pädagogisches Personal, Datensatzversion 3.0, https://doi.org/10.17621/erik2020_p_v03, gewichtete Daten, Berechnungen des DJI, n = 1.567 - 1.710</t>
  </si>
  <si>
    <t>Traeger unterstuetzt Fort- und Weiterbildung: Freistellung</t>
  </si>
  <si>
    <t>Traeger unterstuetzt Fort- und Weiterbildung: zeitliche Kompensation</t>
  </si>
  <si>
    <t>Traeger unterstuetzt Fort- und Weiterbildung: Kostenübernahme</t>
  </si>
  <si>
    <t>Fragetext: Wie unterstützt der Träger Ihre Teilnahme an Fort- und Weiterbildungen?</t>
  </si>
  <si>
    <t xml:space="preserve">Fragetext: Wie unterstützt der Träger Ihre Teilnahme an Fort- und Weiterbildungen? </t>
  </si>
  <si>
    <t>Quelle: DJI, ERiK-Surveys 2022: Befragung pädagogisches Personal, Datensatzversion 2.0, https://doi.org/10.17621/erik2022_p_v02, gewichtete Daten, Berechnungen des DJI, n = 6.168 - 6.834</t>
  </si>
  <si>
    <t>Unterstuetzung Fort- und Weiterbildung durch: Komplette Kostenuebernahme</t>
  </si>
  <si>
    <t>Unterstuetzung Fort- und Weiterbildung durch: Teilweise Kostenuebernahme</t>
  </si>
  <si>
    <t>Unterstuetzung Fort- und Weiterbildung durch: Zusatzzahlung ausserh. Arbeitszeit</t>
  </si>
  <si>
    <t>Unterstuetzung Fort- und Weiterbildung durch: Aufstiegschancen</t>
  </si>
  <si>
    <t>Unterstuetzung Fort- und Weiterbildung durch: Aussicht auf besseres Gehalt</t>
  </si>
  <si>
    <t>Fragetext: Wie unterstützt der Träger die Teilnahme des pädagogischen Personals an Fort- und Weiterbildungen?</t>
  </si>
  <si>
    <t>Fragetext:  Wie unterstützt der Träger die Teilnahme des pädagogischen Personals an Fort- und Weiterbildungen?</t>
  </si>
  <si>
    <t>Quelle: DJI, ERiK-Surveys 2022: Trägerbefragung, Datensatzversion 2.0, https://doi.org/10.17621/erik2022_t_v02, gewichtete Daten auf Trägerebene, Berechnungen des DJI, n = 4.300 - 4.686</t>
  </si>
  <si>
    <t>Quelle: DJI, ERiK-Surveys 2020: Trägerbefragung, Datensatzversion 3.0, https://doi.org/10.17621/erik2020_t_v03, gewichtete Daten auf Trägerebene, Berechnungen des DJI, n = 1.483 - 1.735</t>
  </si>
  <si>
    <t xml:space="preserve">Hinweis: Mehrfachnennung möglich. </t>
  </si>
  <si>
    <t>Quelle: DJI, ERiK-Surveys 2020: Befragung pädagogisches Personal, Datensatzversion 3.0, https://doi.org/10.17621/erik2020_p_v03, gewichtete Daten, Berechnungen des DJI, n = 5.659 - 6.965</t>
  </si>
  <si>
    <t>Quelle: DJI, ERiK-Surveys 2020: Trägerbefragung, Datensatzversion 3.0, https://doi.org/10.17621/erik2020_t_v03, gewichtete Daten auf Trägerebene, Berechnungen des DJI, n = 1.475 - 1.735</t>
  </si>
  <si>
    <t>3.4.3</t>
  </si>
  <si>
    <t>Schriftliches Einarbeitungskonzept</t>
  </si>
  <si>
    <t>Fragetext: Gibt es ein schriftliches Einarbeitungskonzept für neue pädagogische MitarbeiterInnen? Bei dieser Frage geht es nicht um die Einarbeitung der Einrichtungsleitung oder der PraktikantInnen.</t>
  </si>
  <si>
    <t>Fragetext: Gibt es ein schriftliches Einarbeitungskonzept für neue pädagogische MitarbeiterInnen?</t>
  </si>
  <si>
    <t>Quelle: DJI, ERiK-Surveys 2022: Leitungsbefragung, Datensatzversion 2.0, https://doi.org/10.17621/erik2022_l_v02, gewichtete Daten auf Einrichtungsebene, Berechnungen des DJI, n = 4.650</t>
  </si>
  <si>
    <t>Uebernahme Einarbeitung: Leitung</t>
  </si>
  <si>
    <t>Uebernahme Einarbeitung: Stellvertretende Leitung</t>
  </si>
  <si>
    <t>Uebernahme Einarbeitung: Päd. Fachkraft</t>
  </si>
  <si>
    <t>Uebernahme Einarbeitung: Team</t>
  </si>
  <si>
    <t>Fragetext: Wer übernimmt die Einarbeitung neuer pädagogischer MitarbeiterInnen in Ihrer Einrichtung? Bei dieser Frage geht es nicht um die Einarbeitung der Einrichtungsleitung oder der PraktikantInnen.</t>
  </si>
  <si>
    <t xml:space="preserve">Fragetext: Wer übernimmt die Einarbeitung neuer pädagogischer MitarbeiterInnen in Ihrer Einrichtung? </t>
  </si>
  <si>
    <t>Quelle: DJI, ERiK-Surveys 2022: Leitungsbefragung, Datensatzversion 2.0, https://doi.org/10.17621/erik2022_l_v02, gewichtete Daten auf Einrichtungsebene, Berechnungen des DJI, n = 4.495 - 4.607</t>
  </si>
  <si>
    <t>Hinweis: Werte mit starken Einschränkungen (/) sind für Hamburg nicht dargestellt, da diese nicht belastbar oder vorhanden sind.</t>
  </si>
  <si>
    <t>Quelle: DJI, ERiK-Surveys 2020: Leitungsbefragung, Datensatzversion 3.0, https://doi.org/10.17621/erik2020_l_v03, gewichtete Daten auf Einrichtungsebene, Berechnungen des DJI, n = 3.830</t>
  </si>
  <si>
    <t>Hinweis: Mehrfachnennungen möglich. Werte mit starken Einschränkungen (/) sind für Hamburg nicht dargestellt, da diese nicht belastbar oder vorhanden sind.</t>
  </si>
  <si>
    <t>Quelle: DJI, ERiK-Surveys 2020: Leitungsbefragung, Datensatzversion 3.0, https://doi.org/10.17621/erik2020_l_v03, gewichtete Daten auf Einrichtungsebene, Berechnungen des DJI, n = 3.366 - 3.726</t>
  </si>
  <si>
    <t>Rahmenbedingung: Praxisanleitung (Stellenbeschreibung)</t>
  </si>
  <si>
    <t>Rahmenbedingung: Praxisanleitung (Zeitkontingente)</t>
  </si>
  <si>
    <t>Rahmenbedingung: Praxisanleitung (Qualifizierungsvor.)</t>
  </si>
  <si>
    <t>Rahmenbedingung: Praxisanleitung (Hoehere Verguetung)</t>
  </si>
  <si>
    <t>Rahmenbedingung: Praxisanleitung (Nicht vorhanden)</t>
  </si>
  <si>
    <t>Fragetext: Welche Rahmenbedingungen gibt es für folgende Aufgabenbereiche?</t>
  </si>
  <si>
    <t>Fragetext:  [Aufgabenbereich gibt es nicht] Welche Rahmenbedingungen gibt es für folgende Aufgabenbereiche?</t>
  </si>
  <si>
    <t>Quelle: DJI, ERiK-Surveys 2022: Trägerbefragung, Datensatzversion 2.0, https://doi.org/10.17621/erik2022_t_v02, gewichtete Daten auf Trägerebene, Berechnungen des DJI, n = 4.187</t>
  </si>
  <si>
    <t>Quelle: DJI, ERiK-Surveys 2020: Trägerbefragung, Datensatzversion 3.0, https://doi.org/10.17621/erik2020_t_v03, gewichtete Daten auf Trägerebene, Berechnungen des DJI, n = 4.187</t>
  </si>
  <si>
    <t>Zeitkontingente Praxisanleitung: Vertragliche Regelung</t>
  </si>
  <si>
    <t>Fragetext: Werden in Ihrer Kindertageseinrichtung Zeitkontingente für die Praxisanleitung vertraglich geregelt?</t>
  </si>
  <si>
    <t>Quelle: DJI, ERiK-Surveys 2022: Leitungsbefragung, Datensatzversion 2.0, https://doi.org/10.17621/erik2022_l_v02, gewichtete Daten auf Einrichtungsebene, Berechnungen des DJI, n = 3.844</t>
  </si>
  <si>
    <t>Zeitkontingente Praxisanleitung: Wochenstunden vertraglich</t>
  </si>
  <si>
    <t>Fragetext: Wie viele Stunden stehen in Ihrer Kindertageseinrichtung insgesamt wöchentlich für Praxisanleitung zur Verfügung? Sollten in Ihrer Kindertageseinrichtung personenbezogene Zeitkontingente vorliegen, rechnen Sie diese bitte zu einem wöchentlichen Stundensatz zusammen.</t>
  </si>
  <si>
    <t xml:space="preserve">Hinweis: Ausgabe nur für ausbildende Einrichtungen, in denen Zeitkontingente für Praxisanleitung vertraglich geregelt werden. Vergleichbarkeit zwischen den Jahren nicht möglich aufgrund neu hinzugefügter Frage. </t>
  </si>
  <si>
    <t>Zeitkontingente Praxisanleitung: Wochenstunden tatsächlich</t>
  </si>
  <si>
    <t xml:space="preserve">Hinweis: Ausgabe nur für ausbildende Einrichtungen. Vergleichbarkeit zwischen den Jahren nicht möglich aufgrund neu hinzugefügter Frage. </t>
  </si>
  <si>
    <t>Fragetext: Und wie sind die folgenden Funktionsstellen ausgestaltet?</t>
  </si>
  <si>
    <t>Fragetext:  [Funktionsstelle gibt es nicht] Und wie sind die folgenden Funktionsstellen ausgestaltet?</t>
  </si>
  <si>
    <t>Quelle: DJI, ERiK-Surveys 2020: Trägerbefragung, Datensatzversion 3.0, https://doi.org/10.17621/erik2020_t_v03, gewichtete Daten auf Trägerebene, Berechnungen des DJI, n = 989</t>
  </si>
  <si>
    <t>Quelle: DJI, ERiK-Surveys 2020: Trägerbefragung, Datensatzversion 3.0, https://doi.org/10.17621/erik2020_t_v03, gewichtete Daten auf Trägerebene, Berechnungen des DJI, n = 984 - 989</t>
  </si>
  <si>
    <t>Arbeitsbedingungen erwachsenengerechte Moebel</t>
  </si>
  <si>
    <t>Arbeitsbedingungen Mitbestimmung Raumgestaltung und Ausstattung</t>
  </si>
  <si>
    <t>Arbeitsbedingungen flexible Arbeitszeitmodelle</t>
  </si>
  <si>
    <t>Arbeitsbedingungen regelmaessige Feedbackrunden</t>
  </si>
  <si>
    <t>Arbeitsbedingungen Gesundheitsfoerderliche Praeventionsmassnahmen</t>
  </si>
  <si>
    <t>Arbeitsbedingungen bessere Bedingungen fuer aeltere KollegInnen</t>
  </si>
  <si>
    <t>Arbeitsbedingungen ausreichend Zeit fuer Pausen</t>
  </si>
  <si>
    <t>Arbeitsbedingungen freie Einteilung der Urlaubstage</t>
  </si>
  <si>
    <t>Arbeitsbedingungen Ansprechpartner in berufliche Weiterentwicklung</t>
  </si>
  <si>
    <t>Arbeitsbedingungen Wertschaetzung durch Eltern</t>
  </si>
  <si>
    <t>Arbeitsbedingungen Wertschaetzung durch Gesellschaft</t>
  </si>
  <si>
    <t>Arbeitsbedingungen moderne technische Ausstattung</t>
  </si>
  <si>
    <t>Arbeitsbedingungen Pausen und MItarbeiterInnenraum</t>
  </si>
  <si>
    <t>Arbeitsbedingungen Raum fuer Elterngespraeche</t>
  </si>
  <si>
    <t>Arbeitsbedingungen gute Personal-Kind-Relation</t>
  </si>
  <si>
    <t>Fragetext: Inwieweit sind folgende Arbeitsbedingungen Ihrer Meinung nach bei Ihrer jetzigen Tätigkeit erfüllt?</t>
  </si>
  <si>
    <t xml:space="preserve">Fragetext: Inwieweit sind folgende Arbeitsbedingungen Ihrer Meinung nach bei Ihrer jetzigen Tätigkeit erfüllt? </t>
  </si>
  <si>
    <t>Quelle: DJI, ERiK-Surveys 2022: Befragung pädagogisches Personal, Datensatzversion 2.0, https://doi.org/10.17621/erik2022_p_v02, gewichtete Daten, Berechnungen des DJI, n = 6.746 - 6.997</t>
  </si>
  <si>
    <t>Quelle: DJI, ERiK-Surveys 2020: Befragung pädagogisches Personal, Datensatzversion 3.0, https://doi.org/10.17621/erik2020_p_v03, gewichtete Daten, Berechnungen des DJI, n = 6.950 - 7.227</t>
  </si>
  <si>
    <t>Arbeitszufriedenheit insgesamt</t>
  </si>
  <si>
    <t>Arbeitszufriedenheit Zusammenarbeit Team</t>
  </si>
  <si>
    <t>Arbeitszufriedenheit Arbeitsverdienst</t>
  </si>
  <si>
    <t>Arbeitszufriedenheit Leitung</t>
  </si>
  <si>
    <t>Arbeitszufriedenheit Traeger</t>
  </si>
  <si>
    <t>Fragetext: Wie zufrieden sind Sie gegenwärtig mit den folgenden Bereichen?</t>
  </si>
  <si>
    <t xml:space="preserve">Fragetext: Wie zufrieden sind Sie gegenwärtig mit den folgenden Bereichen? </t>
  </si>
  <si>
    <t>Quelle: DJI, ERiK-Surveys 2022: Befragung pädagogisches Personal, Datensatzversion 2.0, https://doi.org/10.17621/erik2022_p_v02, gewichtete Daten, Berechnungen des DJI, n = 6.956 - 6.987</t>
  </si>
  <si>
    <t>Fragetext: Wie zufrieden sind Sie gegenwärtig mit Ihrer Arbeit?</t>
  </si>
  <si>
    <t xml:space="preserve">Hinweis: Skala von 0 (ganz und gar unzufrieden) bis 10 (ganz und gar zufrieden). </t>
  </si>
  <si>
    <t>Quelle: DJI, ERiK-Surveys 2020: Befragung pädagogisches Personal, Datensatzversion 3.0, https://doi.org/10.17621/erik2020_p_v03, gewichtete Daten, Berechnungen des DJI, n = 7.135</t>
  </si>
  <si>
    <t>wie wahrscheinlich ist Bemuehen um naechsthoehere Position</t>
  </si>
  <si>
    <t>wie wahrscheinlich ist Aufnahme fachrelevantes Studium</t>
  </si>
  <si>
    <t>wie wahrscheinlich ist Suche einer anderen Taetigkeit im Berufsfeld</t>
  </si>
  <si>
    <t>wie wahrscheinlich ist selbstaendig machen im Bereich Fruehpaedagogik</t>
  </si>
  <si>
    <t>wie wahrscheinlich ist Suche einer anderen Taetigkeit in anderem Berufsfeld</t>
  </si>
  <si>
    <t>wie wahrscheinlich ist in andere Stadt Region ziehen fuer bessere Bedingungen</t>
  </si>
  <si>
    <t>wie wahrscheinlich ist Kuendigung in Einrichtung oder Versetzung</t>
  </si>
  <si>
    <t>wie wahrscheinlich ist Kuendigung bei diesem Traeger</t>
  </si>
  <si>
    <t>Fragetext: Wie wahrscheinlich ist es, dass Sie in den nächsten 12 Monaten ... ?</t>
  </si>
  <si>
    <t xml:space="preserve">Fragetext: Wie wahrscheinlich ist es, dass Sie in den nächsten 12 Monaten … </t>
  </si>
  <si>
    <t>Quelle: DJI, ERiK-Surveys 2022: Befragung pädagogisches Personal, Datensatzversion 2.0, https://doi.org/10.17621/erik2022_p_v02, gewichtete Daten, Berechnungen des DJI, n = 6.971 - 6.995</t>
  </si>
  <si>
    <t>Quelle: DJI, ERiK-Surveys 2020: Befragung pädagogisches Personal, Datensatzversion 3.0, https://doi.org/10.17621/erik2020_p_v03, gewichtete Daten, Berechnungen des DJI, n = 7.189 - 7.224</t>
  </si>
  <si>
    <t>Stellen, die aufgrund von mangelnden Bewerbungen nicht besetzt werden</t>
  </si>
  <si>
    <t>Fragetext: Gibt es in Ihrer Kindertageseinrichtung Stellen für pädagogische Fachkräfte, die aufgrund mangelnder Bewerbungen bereits 6 Monate oder länger nicht besetzt werden konnten?</t>
  </si>
  <si>
    <t>Quelle: DJI, ERiK-Surveys 2022: Leitungsbefragung, Datensatzversion 2.0, https://doi.org/10.17621/erik2022_l_v02, gewichtete Daten auf Einrichtungsebene, Berechnungen des DJI, n = 4.545</t>
  </si>
  <si>
    <t>Quelle: DJI, ERiK-Surveys 2020: Leitungsbefragung, Datensatzversion 3.0, https://doi.org/10.17621/erik2020_l_v03, gewichtete Daten auf Einrichtungsebene, Berechnungen des DJI, n = 3.790</t>
  </si>
  <si>
    <t xml:space="preserve">RECODE of lxx_o (Wie viele MitarbeiterInnen haben Einrichtung verlassen: offene </t>
  </si>
  <si>
    <t>Fragetext: Wie viele MitarbeiterInnen haben Ihre Einrichtung in den letzten 12 Monaten verlassen (z.B. aufgrund von Befristungen, Kündigungen etc.)?</t>
  </si>
  <si>
    <t>Quelle: DJI, ERiK-Surveys 2022: Leitungsbefragung, Datensatzversion 2.0, https://doi.org/10.17621/erik2022_l_v02, gewichtete Daten auf Einrichtungsebene, Berechnungen des DJI, n = 4.629</t>
  </si>
  <si>
    <t>Gruende Einrichtung verlassen: Befristungen</t>
  </si>
  <si>
    <t>Gruende Einrichtung verlassen: Kuendigung, andere Stelle in Kita</t>
  </si>
  <si>
    <t>Gruende Einrichtung verlassen: Kuendigung, Leitungsposition</t>
  </si>
  <si>
    <t>Gruende Einrichtung verlassen: Kuendigung, andere Stelle in FBBE</t>
  </si>
  <si>
    <t>Gruende Einrichtung verlassen: Kuendigung,andere Stelle</t>
  </si>
  <si>
    <t>Gruende Einrichtung verlassen: Kuendigung, berufliche Umorientierung</t>
  </si>
  <si>
    <t>Gruende Einrichtung verlassen: Kuendigung, Wunsch der Einrichtung</t>
  </si>
  <si>
    <t>Gruende Einrichtung verlassen: Rente</t>
  </si>
  <si>
    <t>Gruende Einrichtung verlassen: Private Gruende</t>
  </si>
  <si>
    <t>Gruende Einrichtung verlassen: Sonstiges</t>
  </si>
  <si>
    <t>Fragetext: Welche der im Folgenden aufgeführten Gründe treffen auf die MitarbeiterInnen zu, die Ihre Kindertageseinrichtung in den letzten 12 Monaten verlassen haben?</t>
  </si>
  <si>
    <t xml:space="preserve">Fragetext: Welche der im Folgenden aufgeführten Gründe treffen auf die MitarbeiterInnen zu, die Ihre Kindertageseinrichtung in den letzten 12 Monaten verlassen haben? </t>
  </si>
  <si>
    <t>Quelle: DJI, ERiK-Surveys 2022: Leitungsbefragung, Datensatzversion 2.0, https://doi.org/10.17621/erik2022_l_v02, gewichtete Daten auf Leitungsebene, Berechnungen des DJI, n = 2.639 - 2.729</t>
  </si>
  <si>
    <t>Quelle: DJI, ERiK-Surveys 2020: Leitungsbefragung, Datensatzversion 3.0, https://doi.org/10.17621/erik2020_l_v03, gewichtete Daten auf Einrichtungsebene, Berechnungen des DJI, n = 3.839</t>
  </si>
  <si>
    <t>Quelle: DJI, ERiK-Surveys 2020: Leitungsbefragung, Datensatzversion 3.0, https://doi.org/10.17621/erik2020_l_v03, gewichtete Daten auf Leitungsebene, Berechnungen des DJI, n = 1.821 - 1.995</t>
  </si>
  <si>
    <t>Personalmaßnahmen: Vereinbarung Fort- und Weiterbildungsmassnahmen</t>
  </si>
  <si>
    <t>Personalmaßnahmen: Besprechen der individuellen prof. Weiterentwicklung</t>
  </si>
  <si>
    <t>Personalmaßnahmen: Supervision</t>
  </si>
  <si>
    <t>Personalmaßnahmen: Hospitation</t>
  </si>
  <si>
    <t>Personalmaßnahmen: Gesundheitsfoerderung</t>
  </si>
  <si>
    <t>Personalmaßnahmen: Arbeitsbedingungen aelterer MitarbeiterInnen</t>
  </si>
  <si>
    <t>Personalmaßnahmen: Flexible Arbeitszeiten</t>
  </si>
  <si>
    <t>Personalmaßnahmen: Team-/Klausurtage</t>
  </si>
  <si>
    <t>Personalmaßnahmen:  Befragung zur Mitarbeiterzufriedenheit</t>
  </si>
  <si>
    <t>Fragetext: Welche der im Folgenden aufgeführten verbindlichen Personalentwicklungs-/Personalbindungsmaßnahmen gibt es in Ihrer Einrichtung?</t>
  </si>
  <si>
    <t xml:space="preserve">Fragetext: Welche der im Folgenden aufgeführten verbindlichen Personalentwicklungs- /Personalbindungsmaßnahmen gibt es in Ihrer Einrichtung? </t>
  </si>
  <si>
    <t>Quelle: DJI, ERiK-Surveys 2022: Leitungsbefragung, Datensatzversion 2.0, https://doi.org/10.17621/erik2022_l_v02, gewichtete Daten auf Leitungsebene, Berechnungen des DJI, n = 4.562 - 4.648</t>
  </si>
  <si>
    <t>Massnahmen zur Personalbindung: MitarbeiterInnengespraeche mit Vorgesetzten</t>
  </si>
  <si>
    <t>Massnahmen zur Personalbindung: Einfuehrungstreffen fuer neue MitarbeiterInnen</t>
  </si>
  <si>
    <t>Massnahmen zur Personalbindung: Fort- und Weiterbildungsangebot</t>
  </si>
  <si>
    <t>Massnahmen zur Personalbindung: OEPNV / Fahrtkostenzuschuss</t>
  </si>
  <si>
    <t>Massnahmen zur Personalbindung: Dienstwohnungen</t>
  </si>
  <si>
    <t>Massnahmen zur Personalbindung: Betriebliche Altersvorsorge</t>
  </si>
  <si>
    <t>Massnahmen zur Personalbindung: Spezielle Massnahmen aeltere MitarbeiterInnen</t>
  </si>
  <si>
    <t>Massnahmen zur Personalbindung: Sport- und Erholungsangebote</t>
  </si>
  <si>
    <t>Massnahmen zur Personalbindung: Gesundheitsleistungen</t>
  </si>
  <si>
    <t>Massnahmen zur Personalbindung: Fachkraefteaustausch (national/international)</t>
  </si>
  <si>
    <t>Fragetext: Welche der folgenden Maßnahmen zur Personalbindung gibt es in den Einrichtungen des Trägers?</t>
  </si>
  <si>
    <t>Fragetext:  Welche der folgenden Maßnahmen zur Personalbindung gibt es in den Einrichtungen des Trägers?</t>
  </si>
  <si>
    <t>Beurteilung der festgelegten Ziele</t>
  </si>
  <si>
    <t>Quelle: DJI, ERiK-Surveys 2020: Leitungsbefragung, Datensatzversion 3.0, https://doi.org/10.17621/erik2020_l_v03, gewichtete Daten auf Leitungsebene, Berechnungen des DJI, n = 3.551 - 3.786</t>
  </si>
  <si>
    <t>Land</t>
  </si>
  <si>
    <t>Insgesamt</t>
  </si>
  <si>
    <t>Anzahl</t>
  </si>
  <si>
    <t>Davon</t>
  </si>
  <si>
    <t>Männlich</t>
  </si>
  <si>
    <t>Weiblich</t>
  </si>
  <si>
    <t>In %</t>
  </si>
  <si>
    <t>.</t>
  </si>
  <si>
    <t>Durch-
schnitts-
alter</t>
  </si>
  <si>
    <t xml:space="preserve">Davon </t>
  </si>
  <si>
    <t>Unter 30 Jahre</t>
  </si>
  <si>
    <t>30 bis unter 55 Jahre</t>
  </si>
  <si>
    <t>55 Jahre und älter</t>
  </si>
  <si>
    <t>Unter 25 Jahre</t>
  </si>
  <si>
    <t>25 bis unter 30 Jahre</t>
  </si>
  <si>
    <t>30 bis unter 40 Jahre</t>
  </si>
  <si>
    <t>40 bis unter 50 Jahre</t>
  </si>
  <si>
    <t>50  bis unter 60 Jahre</t>
  </si>
  <si>
    <t>60 Jahre und älter</t>
  </si>
  <si>
    <t>50 bis unter 60 Jahre</t>
  </si>
  <si>
    <t>60 Jahre  und älter</t>
  </si>
  <si>
    <t>30 bis unter 35 Jahre</t>
  </si>
  <si>
    <t>35 bis unter 40 Jahre</t>
  </si>
  <si>
    <t>40 bis unter 45 Jahre</t>
  </si>
  <si>
    <t>45 bis unter 50 Jahre</t>
  </si>
  <si>
    <t>50  bis unter 55 Jahre</t>
  </si>
  <si>
    <t>55 bis unter 60 Jahre</t>
  </si>
  <si>
    <t>60 bis unter 65 Jahre</t>
  </si>
  <si>
    <t>65 Jahre und älter</t>
  </si>
  <si>
    <t>bis 25 Kinder</t>
  </si>
  <si>
    <t>26 bis 75 Kinder</t>
  </si>
  <si>
    <t>76 Kinder und mehr</t>
  </si>
  <si>
    <t>Freie Träger</t>
  </si>
  <si>
    <t>EDK/Diakonie</t>
  </si>
  <si>
    <t>Katholische Kirche/Caritas</t>
  </si>
  <si>
    <t>AWO</t>
  </si>
  <si>
    <t>Der Paritätische</t>
  </si>
  <si>
    <t>DRK</t>
  </si>
  <si>
    <t>Sonstige Träger</t>
  </si>
  <si>
    <t>PraktikantInnen/in Ausbildung</t>
  </si>
  <si>
    <t>Ohne Abschluss</t>
  </si>
  <si>
    <t>38,5 und mehr 
Wochenstunden</t>
  </si>
  <si>
    <t>32 bis unter 
38,5 Wochenstunden</t>
  </si>
  <si>
    <t>19 bis unter 
32 Wochenstunden</t>
  </si>
  <si>
    <t>10 bis unter 
19 Wochenstunden</t>
  </si>
  <si>
    <t>Unter 10 Wochenstunden</t>
  </si>
  <si>
    <t>Unbefristet</t>
  </si>
  <si>
    <t>Befristet</t>
  </si>
  <si>
    <t>Schüler/-innen im 1. Jahr der Erzieherausbildung</t>
  </si>
  <si>
    <t>Ausbildungsabschlüsse am Ende des Schuljahres …</t>
  </si>
  <si>
    <t xml:space="preserve"> -</t>
  </si>
  <si>
    <t>4 SL: Die Schüler/innen in der Teilzeitform sowie in der praxisintegrierten Ausbildung werden nicht separat erfasst und sind bei Vollzeit enthalten. Die PIA-Anfänger/innen dürften sich zudem größtenteils noch im Vorpraktikum befinden.</t>
  </si>
  <si>
    <t>2 HE: Die Schüler/innen in der praxisintegrierten Ausbildung (PiVA) werden nicht separat erfasst und sind bei Vollzeit enthalten.</t>
  </si>
  <si>
    <t>3 NW: Daten inkl. Schüler/innen am Beruflichen Gymnasium (Vollzeit), ab 2009/10 mit integrierter Form der Ausbildung.</t>
  </si>
  <si>
    <t>5 SH: Die Daten der Schüler/innen im 1. Jahr der praxsintegrierten Ausbildung sind auf ein Vielfaches von 3 gerundet.</t>
  </si>
  <si>
    <t>1 HH: Bei den Daten zur praxisintegrierten Ausbildung handelt es sich nur um Platzzahlen (Schätzung).</t>
  </si>
  <si>
    <t>Vollzeit</t>
  </si>
  <si>
    <t>PIA</t>
  </si>
  <si>
    <t>Teilzeit</t>
  </si>
  <si>
    <t>-</t>
  </si>
  <si>
    <t>Schüler/-innen im 1. Jahr der Sozialassistenzausbildung</t>
  </si>
  <si>
    <t>Baden-Würtemberg</t>
  </si>
  <si>
    <t>Schüler/-innen im 1. Jahr der Kinderpflegeausbildung</t>
  </si>
  <si>
    <t>Anzahl Schüler/-innen &amp; Absolvent/-innen zum/zur Kinderpfleger/-in</t>
  </si>
  <si>
    <t>Im Berufsfeld der frühkindlichen Bildung, Betreuung und Erziehung insgesamt</t>
  </si>
  <si>
    <t>In der derzeitigen Einrichtung</t>
  </si>
  <si>
    <t>In einem anderen Berufsfeld</t>
  </si>
  <si>
    <t xml:space="preserve">Teilnahme an Fort- und Weiterbildung </t>
  </si>
  <si>
    <t>Teilnahme an Fort- und Weiterbildung</t>
  </si>
  <si>
    <t>Pflicht zu regelmäßiger Teilnahme an Fort- und Weiterbildungen</t>
  </si>
  <si>
    <t>Ja, weil das Land das vorschreibt</t>
  </si>
  <si>
    <t>Ja, weil der Träger das vorschreibt</t>
  </si>
  <si>
    <t>Literacy / Sprache</t>
  </si>
  <si>
    <t>Mathematik / Naturwissenschaften / Technik</t>
  </si>
  <si>
    <t>Musik / Kreativität / Kunst</t>
  </si>
  <si>
    <t>Sozial-emotionale Entwicklung der Kinder</t>
  </si>
  <si>
    <t>Medienbildung</t>
  </si>
  <si>
    <t>Entwicklungsbeobachtung und -dokumentation</t>
  </si>
  <si>
    <t>Spezifisches pädagogisches Konzept (z.B. Montessori, Fröbel)</t>
  </si>
  <si>
    <t>Zusammenarbeit mit Familien / Erziehungspartnerschaft</t>
  </si>
  <si>
    <t>Zusammenarbeit mit Kooperationspartnern (z.B. Grundschulen, Vereine)</t>
  </si>
  <si>
    <t>Inklusion</t>
  </si>
  <si>
    <t>Kinderschutz</t>
  </si>
  <si>
    <t>Selbstmanagement</t>
  </si>
  <si>
    <t>Leitungsaufgaben (z.B. Personalführung, Finanzen)</t>
  </si>
  <si>
    <t>Sonstiges</t>
  </si>
  <si>
    <t>Keine Zeit aufgrund von Personalmangel in der Einrichtung</t>
  </si>
  <si>
    <t>Zu hohe Kosten</t>
  </si>
  <si>
    <t>Familiäre / private Gründe</t>
  </si>
  <si>
    <t>Keine passenden Fort- und Weiterbildungsangebote gefunden</t>
  </si>
  <si>
    <t>Keine Freistellung vom Arbeitgeber erhalten</t>
  </si>
  <si>
    <t>Keine Anreize an Fort- und Weiterbildungen teilzunehmen</t>
  </si>
  <si>
    <t>Kein Bedarf an Fort- und Weiterbildungen teilzunehmen</t>
  </si>
  <si>
    <t>Freistellung/Beurlaubung vom Dienst in der Einrichtung für Fort- und Weiterbildungen, die während der regulären Arbeitszeit stattfinden.</t>
  </si>
  <si>
    <t>Zeitliche Kompensation (z. B. freie Tage) für Fort- und Weiterbildungen, die außerhalb der regulären Arbeitszeit stattfinden.</t>
  </si>
  <si>
    <t>Vollständige oder teilweise Kostenübernahme</t>
  </si>
  <si>
    <t>Komplette Kostenübernahme</t>
  </si>
  <si>
    <t>Teilweise Kostenübernahme</t>
  </si>
  <si>
    <t>Zusatzzahlung bei Teilnahme außerhalb der Arbeitszeit</t>
  </si>
  <si>
    <t>Aussicht auf berufliche Weiterentwicklung (Aufstiegschancen)</t>
  </si>
  <si>
    <t>Aussicht auf besseres Gehalt</t>
  </si>
  <si>
    <t>keine neuen Berechnungen</t>
  </si>
  <si>
    <t>Hinweis: * Differenz zum Jahr 2020 statistisch signifikant (p&lt;0,05). Werte mit geringen Einschränkungen sind in Baden-Württemberg, Bayern und Nordrhein-Westfalen vorhanden.</t>
  </si>
  <si>
    <t>Hinweis: * Differenz zum Jahr 2020 statistisch signifikant (p&lt;0,05). Werte mit starken Einschränkungen (/) sind für Bremen und Saarland nicht dargestellt, da diese nicht belastbar oder vorhanden sind. Aufgrund von Einschränkungen bei der Auswertbarkeit in 2020 und/oder 2022 in Berlin, Bremen, Hamburg, Mecklenburg-Vorpommern, Rheinland-Pfalz, Saarland, Sachsen-Anhalt, Schleswig-Holstein und Thüringen werden keine Signifikanzen ausgewiesen.</t>
  </si>
  <si>
    <t>Hinweis: Werte mit geringen Einschränkungen sind in Berlin, Rheinland-Pfalz und Thüringen vorhanden, aber nicht interpretiert, da diese nur eingeschränkt belastbar sind; Werte mit starken Einschränkungen (/) sind für Bremen, Hamburg, Mecklenburg-Vorpommern, Saarland, Sachsen-Anhalt und Schleswig-Holstein nicht dargestellt, da diese nicht belastbar oder vorhanden sind.</t>
  </si>
  <si>
    <t>Leitungsposition</t>
  </si>
  <si>
    <t>Pädagogisches Personal ohne Assistenzkräfte</t>
  </si>
  <si>
    <t>Assistenzkräfte</t>
  </si>
  <si>
    <t>Fragetext: Wie viele Tage im Jahr umfasst diese Pflicht für die folgenden in Vollzeit tätigen Personen (pro Stelle)?</t>
  </si>
  <si>
    <t>Fragetext:  [Tage im Jahr] Wie viele Tage im Jahr umfasst diese Pflicht für die folgenden in Vollzeit tätigen Personen (pro Stelle)?</t>
  </si>
  <si>
    <t>Hinweis: * Differenz zum Jahr 2020 statistisch signifikant (p&lt;0,05). Vergleichbarkeit zwischen den Jahren eingeschränkt aufgrund einer Änderung der Items. Werte mit starken Einschränkungen (/) sind für Bremen und Saarland nicht dargestellt, da diese nicht belastbar oder vorhanden sind. Aufgrund von Einschränkungen bei der Auswertbarkeit in 2020 und/oder 2022 in Berlin, Bremen, Hamburg, Mecklenburg-Vorpommern, Rheinland-Pfalz, Saarland, Sachsen-Anhalt, Schleswig-Holstein und Thüringen werden keine Signifikanzen ausgewiesen.</t>
  </si>
  <si>
    <t>Quelle: DJI, ERiK-Surveys 2022: Trägerbefragung, Datensatzversion 2.0, https://doi.org/10.17621/erik2022_t_v02, gewichtete Daten auf Trägerebene, Berechnungen des DJI, n = 1.488 - 1.753</t>
  </si>
  <si>
    <t>Pädagogisches Personal</t>
  </si>
  <si>
    <t xml:space="preserve">Fragetext:  Wie viele Tage im Jahr umfasst diese Pflicht für die folgenden in Vollzeit tätigen Personen (pro Stelle)? </t>
  </si>
  <si>
    <t>Quelle: DJI, ERiK-Surveys 2020: Trägerbefragung, Datensatzversion 3.0, https://doi.org/10.17621/erik2020_t_v03, gewichtete Daten auf Trägerebene, Berechnungen des DJI, n = 548 - 808</t>
  </si>
  <si>
    <t>Tab. HF-03.4.2-1 Träger, die das pädagogische Personal in ihre Kindertageseinrichtungen zur regelmäßigen Teilnahme an Fort- und Weiterbildungen 2022 verpflichten nach Ländern (in %)</t>
  </si>
  <si>
    <t>Tab. HF-03.4.2-2 Träger, die das pädagogische Personal in ihre Kindertageseinrichtungen zur regelmäßigen Teilnahme an Fort- und Weiterbildungen 2022 verpflichten nach Trägerart und -größe (in %)</t>
  </si>
  <si>
    <t>Tab. HF-03.4.2-3 Verpflichtende Fort- und Weiterbildungstage für in Vollzeit tätige Personen 2022 nach Ländern (Mittelwert)</t>
  </si>
  <si>
    <t>/</t>
  </si>
  <si>
    <t xml:space="preserve">Hinweis: Skala von 1 (kein Bedarf) bis 6 (sehr hoher Bedarf). Mehrfachnennung möglich. </t>
  </si>
  <si>
    <t>Tab. HF-03.4.1-1 Teilnahme des pädagogischen Personals an Fort- und Weiterbildung in den letzten 12 Monaten 2022 nach Ländern (in %)</t>
  </si>
  <si>
    <t xml:space="preserve"> Tab. HF-03.4.3-1 Bedarf des pädagogischen Personals an Fort- und Weiterbildung zu verschiedenen Themen 2022 nach Ländern (Mittelwert)</t>
  </si>
  <si>
    <t xml:space="preserve"> Tab. HF-03.4.3-2 Bedarf des pädagogischen Personals an Fort- und Weiterbildung zu verschiedenen Themen 2020 nach Ländern (Mittelwert)</t>
  </si>
  <si>
    <t>Tab. HF-03.4.4-1 Teilnahme des pädagogischen Personals an Fort- und Weiterbildung zu verschiedenen Themen in den letzten 12 Monaten 2022 nach Ländern (in %)</t>
  </si>
  <si>
    <t>Fragetext: Sie haben angegeben, dass Sie in den letzten 12 Monaten an Fort- und Weiterbildungen teilgenommen haben. Zu welchen der folgenden Themen waren die Fort- und Weiterbildungen? Was war deren Umfang?</t>
  </si>
  <si>
    <t>Tab. HF-03.4.4-2 Teilnahme des pädagogischen Personals an Fort- und Weiterbildung zu verschiedenen Themen in den letzten 12 Monaten 2020 nach Ländern (in %)</t>
  </si>
  <si>
    <t>Tab. HF-03.4.5-2 Gründe für die Nichtteilnahme des pädagogischen Personals an Fort- und Weiterbildung in den letzten 12 Monaten 2020 nach Ländern (in %)</t>
  </si>
  <si>
    <t>Tab. HF-03.4.5-1 Gründe für die Nichtteilnahme des pädagogischen Personals an Fort- und Weiterbildung in den letzten 12 Monaten 2022 nach Ländern (in %)</t>
  </si>
  <si>
    <t xml:space="preserve">Hinweis: Mehrfachnennung möglich. * Differenz zum Jahr 2020 statistisch signifikant (p&lt;0,05). Vergleichbarkeit zwischen den Jahren eingeschränkt aufgrund einer Änderung der Items. Vergleichbarkeit zwischen den Jahren eingeschränkt aufgrund nicht fortgeführtem Item Zusatzzahlung. Werte mit geringen Einschränkungen sind in Baden-Württemberg, Bayern und Nordrhein-Westfalen vorhanden. </t>
  </si>
  <si>
    <t>Tab. HF-03.4.6-1 Pädagogisches Personal dessen Träger 2022 die Teilnahme an Fort- und Weiterbildung durch Maßnahmen unterstützt nach Ländern (in %)</t>
  </si>
  <si>
    <t>Tab. HF-03.4.6-3 Träger, die 2022 die Teilnahme des pädagogischen Personals an Fort- und Weiterbildungen durch Maßnahmen unterstützen, nach Ländern (in %)</t>
  </si>
  <si>
    <t>Träger mit einer Einrichtung</t>
  </si>
  <si>
    <t>Träger mit mehr als einer Einrichtung</t>
  </si>
  <si>
    <t>Quelle: DJI, ERiK-Surveys 2022: Befragung pädagogisches Personal, Datensatzversion 1.0, https://doi.org/10.17621/erik2022_p_v01, gewichtete Daten, Berechnungen des DJI, n = 4.489 - 6.834</t>
  </si>
  <si>
    <t>Quelle: DJI, ERiK-Surveys 2020: Befragung pädagogisches Personal, Datensatzversion 2.0, https://doi.org/10.17621/erik2020_p_v02, gewichtete Daten, Berechnungen des DJI, n = 4.416 - 6.965</t>
  </si>
  <si>
    <t>Hinweis: Mehrfachnennung möglich. * Differenz zum Jahr 2020 statistisch signifikant (p&lt;0,05). Werte mit starken Einschränkungen (/) sind für Bremen und Saarland nicht dargestellt, da diese nicht belastbar oder vorhanden sind. Aufgrund von Einschränkungen bei der Auswertbarkeit in 2020 und/oder 2022 in Berlin, Bremen, Hamburg, Mecklenburg-Vorpommern, Rheinland-Pfalz, Saarland, Sachsen-Anhalt, Schleswig-Holstein und Thüringen werden keine Signifikanzen ausgewiesen.</t>
  </si>
  <si>
    <t>Hinweis: Mehrfachnennung möglich. Werte mit geringen Einschränkungen sind in Berlin, Rheinland-Pfalz und Thüringen vorhanden, aber nicht interpretiert, da diese nur eingeschränkt belastbar sind; Werte mit starken Einschränkungen (/) sind für Bremen, Hamburg, Mecklenburg-Vorpommern, Saarland, Sachsen-Anhalt und Schleswig-Holstein nicht dargestellt, da diese nicht belastbar oder vorhanden sind.</t>
  </si>
  <si>
    <t>Tab. HF-03.4.6-2 Pädagogisches Personal dessen Träger 2022 die Teilnahme an Fort- und Weiterbildung durch Maßnahmen unterstützt nach Trägerart und -größe (in %)</t>
  </si>
  <si>
    <t>Tab. HF-03.4.6-4 Träger, die 2022 die Teilnahme des pädagogischen Personals an Fort- und Weiterbildungen durch Maßnahmen unterstützen, nach Trägerart und -größe (in %)</t>
  </si>
  <si>
    <t>Tab. HF-03.4.6-5 Pädagogisches Personal dessen Träger 2020 die Teilnahme an Fort- und Weiterbildung durch Maßnahmen unterstützt nach Ländern (in %)</t>
  </si>
  <si>
    <t>Tab. HF-03.4.6-7 Träger, die 2020 die Teilnahme des pädagogischen Personals an Fort- und Weiterbildungen durch Maßnahmen unterstützen, nach Ländern (in %)</t>
  </si>
  <si>
    <t>Tab. HF-03.4.6-8 Träger, die 2020 die Teilnahme des pädagogischen Personals an Fort- und Weiterbildungen durch Maßnahmen unterstützen, nach Trägerart und -größe (in %)</t>
  </si>
  <si>
    <t>Hinweis: * Differenz zum Jahr 2020 statistisch signifikant (p&lt;0,05).  Aufgrund von Einschränkungen bei der Auswertbarkeit in 2020 und/oder 2022 in Hamburg werden keine Signifikanzen ausgewiesen.</t>
  </si>
  <si>
    <t>Hinweis: Mehrfachnennungen möglich. * Differenz zum Jahr 2020 statistisch signifikant (p&lt;0,05).  Aufgrund von Einschränkungen bei der Auswertbarkeit in 2020 und/oder 2022 in Hamburg werden keine Signifikanzen ausgewiesen.</t>
  </si>
  <si>
    <t>Leitung</t>
  </si>
  <si>
    <t>Stellvertretende Leitung</t>
  </si>
  <si>
    <t>Eine dafür bestimmte pädagogische Fachkraft</t>
  </si>
  <si>
    <t>Team</t>
  </si>
  <si>
    <t>Hinweis: Mehrfachnennungen möglich. Inkonisstente Angaben ausgeschlossen. Vergleichbarkeit zwischen den Jahren nicht möglich aufgrund einer Änderung des Fragetextes und der Filterführung. Werte mit starken Einschränkungen (/) sind für Bremen und Saarland nicht dargestellt, da diese nicht belastbar oder vorhanden sind.</t>
  </si>
  <si>
    <t>Hinweis: Mehrfachnennungen möglich. Nur Träger, die Funktionsstellen mit einem festgelegtem Aufgabenbereich vorsehen, (66 %) wurden nach deren Ausgestaltung gefragt. Inkonisstente Angaben ausgeschlossen. Werte mit geringen Einschränkungen sind in Berlin, Rheinland-Pfalz und Thüringen vorhanden, aber nicht interpretiert, da diese nur eingeschränkt belastbar sind; Werte mit starken Einschränkungen (/) sind für Bremen, Hamburg, Mecklenburg-Vorpommern, Saarland, Sachsen-Anhalt und Schleswig-Holstein nicht dargestellt, da diese nicht belastbar oder vorhanden sind.</t>
  </si>
  <si>
    <t>Quelle: DJI, ERiK-Surveys 2022: Leitungsbefragung, Datensatzversion 1.0, https://doi.org/10.17621/erik2022_l_v01, gewichtete Daten auf Einrichtungsebene, Berechnungen des DJI, n = 1.228</t>
  </si>
  <si>
    <t>Tab. HF-03.5.5-1 Rahmenbedingungen für den Aufgabenbereich der Praxisanleitung 2022 bei Trägern nach Ländern (in %)</t>
  </si>
  <si>
    <t>Tab. HF-03.5.5-2 Rahmenbedingungen für den Aufgabenbereich der Praxisanleitung 2022 bei Trägern nach Trägerart und -größe (in %)</t>
  </si>
  <si>
    <t>Tab. HF-03.5.5-3 Ausbildende Kindertageseinrichtungen, die Zeitkontingente für Praxisanleitung 2022 vertraglich regeln nach Ländern (in %)</t>
  </si>
  <si>
    <t>Tab. HF-03.5.5-4 Vertragliche Zeitkontingente für Praxisanleitung in ausbildenden Kindertageseinrichtungen 2022 nach Ländern (Mittelwert, in Wochenstunden)</t>
  </si>
  <si>
    <t>Tab. HF-03.5.5-7 Träger nach Regelung der Funktionsstelle der Praxisanleitung 2020 nach Ländern (in %)</t>
  </si>
  <si>
    <t>Tab. HF-03.5.5-8 Träger nach Regelung der Funktionsstelle der Praxisanleitung 2020 nach Trägerart und -größe (in %)</t>
  </si>
  <si>
    <t>Tab. HF-03.5.5-6  Ausbildende Kindertageseinrichtungen 2022 nach Ländern, die kein für Praxisanleitung zusätzlich qualifiziertes Personal haben (in %)</t>
  </si>
  <si>
    <t>Fragetext: Wird in Ihrer Kindertageseinrichtung ausgebildet? / Wie viele Ihrer pädagogischen MitarbeiterInnen sind zusätzlich qualifiziert als Praxisanleitung?</t>
  </si>
  <si>
    <t>Quelle: DJI, ERiK-Surveys 2022: Leitungsbefragung, Datensatzversion 1.0, https://doi.org/10.17621/erik2022_l_v01, gewichtete Daten auf Einrichtungsebene, Berechnungen des DJI, n = 3.747</t>
  </si>
  <si>
    <t>Ausbildende Einrichtungen</t>
  </si>
  <si>
    <t>Wochenstunden vertraglich</t>
  </si>
  <si>
    <t xml:space="preserve">Hinweis: Mehrfachnennungen möglich. Inkonisstente Angaben ausgeschlossen. Vergleichbarkeit zwischen den Jahren nicht möglich aufgrund einer Änderung des Fragetextes und der Filterführung. </t>
  </si>
  <si>
    <t>Hinweis: Mehrfachnennungen möglich.  Inkonisstente Angaben ausgeschlossen. Nur Träger, die Funktionsstellen mit einem festgelegtem Aufgabenbereich vorsehen, (66 %) wurden nach deren Ausgestaltung gefragt.</t>
  </si>
  <si>
    <t>Stellenbeschreibung</t>
  </si>
  <si>
    <t>Vertraglich geregelte Zeitkontingente</t>
  </si>
  <si>
    <t>Definierte Qualifizierungsvoraussetzungen</t>
  </si>
  <si>
    <t>Höhere Vergütung</t>
  </si>
  <si>
    <t>Aufgabenbereich gibt es nicht</t>
  </si>
  <si>
    <t>Funktionsstelle gibt es nicht</t>
  </si>
  <si>
    <t xml:space="preserve">Hinweis: Skala von 1 (überhaupt nicht erfüllt) bis 6 (vollständig erfüllt). * Differenz zum Jahr 2020 statistisch signifikant (p&lt;0,05). Werte mit geringen Einschränkungen sind in Baden-Württemberg, Bayern und Nordrhein-Westfalen vorhanden. </t>
  </si>
  <si>
    <t>Hinweis: Skala von 1 (überhaupt nicht erfüllt) bis 6 (vollständig erfüllt).</t>
  </si>
  <si>
    <t>Erwachsenengerechte Möbel</t>
  </si>
  <si>
    <t>Mitbestimmung bei der Raumgestaltung und Ausstattung</t>
  </si>
  <si>
    <t>Flexible Arbeitszeitmodelle</t>
  </si>
  <si>
    <t>Spezielle Maßnahmen zur Verbesserung der Arbeitsbedingungen älterer KollegInnen</t>
  </si>
  <si>
    <t>Ausreichend Zeit für Pausen</t>
  </si>
  <si>
    <t>Freie Einteilung der Urlaubstage</t>
  </si>
  <si>
    <t>AnsprechpartnerIn für berufliche Weiterentwicklung</t>
  </si>
  <si>
    <t>Wertschätzung meiner Arbeit durch die Eltern</t>
  </si>
  <si>
    <t>Wertschätzung meiner Arbeit durch die Gesellschaft</t>
  </si>
  <si>
    <t>Moderne technische Ausstattung und Geräte</t>
  </si>
  <si>
    <t>Geeigneter Pausen- und MitarbeiterInnenraum</t>
  </si>
  <si>
    <t>Geeigneter Raum für Elterngespräche</t>
  </si>
  <si>
    <t>Gute Personal-Kind-Relation</t>
  </si>
  <si>
    <t>Tab. HF-03.5.9-1 Durchschnittliche Zufriedenheit des pädagogischen Personals 2022 nach Ländern (Mittelwert)</t>
  </si>
  <si>
    <t>Tab. HF-03.5.9-2 Durchschnittliche Arbeitszufriedenheit des pädagogischen Personals 2020 nach Ländern (Mittelwert)</t>
  </si>
  <si>
    <t>Hinweis: Skala von 0 (ganz und gar unzufrieden) bis 10 (ganz und gar zufrieden). Vergleichbarkeit zwischen den Jahren nicht möglich aufgrund geänderter Frage und Items. Werte mit geringen Einschränkungen sind in Baden-Württemberg, Bayern und Nordrhein-Westfalen vorhanden.</t>
  </si>
  <si>
    <t>Arbeit in der Kindertageseinrichtung insgesamt</t>
  </si>
  <si>
    <t>Zusammenarbeit im Team</t>
  </si>
  <si>
    <t>Arbeitsverdienst für die Tätigkeit in der Kindertageseinrichtung</t>
  </si>
  <si>
    <t>Arbeit der Leitung in der Kindertageseinrichtung</t>
  </si>
  <si>
    <t>Träger der Kindertageseinrichtung</t>
  </si>
  <si>
    <t>Hinweis: Mehrfachnennungen möglich. * Differenz zum Jahr 2020 statistisch signifikant (p&lt;0,05). Vergleichbarkeit zwischen den Jahren eingeschränkt aufgrund einer Änderung der Items. Werte mit starken Einschränkungen (/) sind für Bremen und Saarland nicht dargestellt, da diese nicht belastbar oder vorhanden sind. Aufgrund von Einschränkungen bei der Auswertbarkeit in 2020 und/oder 2022 in Berlin, Bremen, Hamburg, Mecklenburg-Vorpommern, Rheinland-Pfalz, Saarland, Sachsen-Anhalt, Schleswig-Holstein und Thüringen werden keine Signifikanzen ausgewiesen.</t>
  </si>
  <si>
    <t>Hinweis: Mehrfachnennungen möglich. Werte mit geringen Einschränkungen sind in Berlin, Rheinland-Pfalz und Thüringen vorhanden, aber nicht interpretiert, da diese nur eingeschränkt belastbar sind; Werte mit starken Einschränkungen (/) sind für Bremen, Hamburg, Mecklenburg-Vorpommern, Saarland, Sachsen-Anhalt und Schleswig-Holstein nicht dargestellt, da diese nicht belastbar oder vorhanden sind.</t>
  </si>
  <si>
    <t>Vereinbarung konkreter Fort- und Weiterbildungsmaßnahmen</t>
  </si>
  <si>
    <t>Besprechen von Zielen und Maßnahmen der individuellen professonellen Weiterentwicklung</t>
  </si>
  <si>
    <t>Supervision</t>
  </si>
  <si>
    <t>Hospitation in anderen Einrichtungen</t>
  </si>
  <si>
    <t>Angebote zur Gesundheitsförderung</t>
  </si>
  <si>
    <t>Spezifische Maßnahmen zur Verbesserung der Arbeitsbedingungen älterer MitarbeiterInnen</t>
  </si>
  <si>
    <t>Flexible Arbeitszeiten (soweit im Rahmen der Öffnungszeiten möglich)</t>
  </si>
  <si>
    <t>Team-/Klausurtage</t>
  </si>
  <si>
    <t>Befragung zur Mitarbeiterzufriedenheit</t>
  </si>
  <si>
    <t>Regelmäßige MitarbeiterInnengespräche mit Vorgesetzten</t>
  </si>
  <si>
    <t>Einführungstreffen für neue MitarbeiterInnen</t>
  </si>
  <si>
    <t>Fort- und Weiterbildungsangebot</t>
  </si>
  <si>
    <t>Angebot von Personalwohnungen oder Hilfe bei der Wohnungssuche</t>
  </si>
  <si>
    <t>Betriebliche Altersvorsorge</t>
  </si>
  <si>
    <t>Spezielle Maßnahmen für ältere MitarbeiterInnen</t>
  </si>
  <si>
    <t>Sport- und Erholungsangebote</t>
  </si>
  <si>
    <t>Gesundheitsleistungen</t>
  </si>
  <si>
    <t>Fachkräfteaustausch (national und international)</t>
  </si>
  <si>
    <t>Hinweis: Dargestellt sind Anteile der Angabe Keine. * Differenz zum Jahr 2020 statistisch signifikant (p&lt;0,05).  Aufgrund von Einschränkungen bei der Auswertbarkeit in 2020 und/oder 2022 in Hamburg werden keine Signifikanzen ausgewiesen.</t>
  </si>
  <si>
    <t>Hinweis: Dargestellt sind Anteile der Angabe Keine. Werte mit starken Einschränkungen (/) sind für Hamburg nicht dargestellt, da diese nicht belastbar oder vorhanden sind.</t>
  </si>
  <si>
    <t>Einrichtungen ohne Personalfluktuation</t>
  </si>
  <si>
    <t>Befristungen/Auslaufende Verträge</t>
  </si>
  <si>
    <t>Kündigung aufgrund einer anderen Arbeitsstelle in einer Kindertageseinrichtung</t>
  </si>
  <si>
    <t>Kündigung für die Position einer Leitung in einer Kindertageseinrichtung</t>
  </si>
  <si>
    <t>Kündigung aufgrund einer anderen Arbeitsstelle im System der frühkindlichen Bildung (z.B. Fachberatung)</t>
  </si>
  <si>
    <t>Kündigung aufgrund einer anderen Arbeitsstelle</t>
  </si>
  <si>
    <t>Kündigung aufgrund einer beruflichen Umorientierung</t>
  </si>
  <si>
    <t>Kündigung auf Wunsch der Einrichtung</t>
  </si>
  <si>
    <t>Rente</t>
  </si>
  <si>
    <t>Private Gründe</t>
  </si>
  <si>
    <t>Sonstige Massnahmen</t>
  </si>
  <si>
    <t>Quelle: DJI, ERiK-Surveys 2022: Trägerbefragung, Datensatzversion 2.0, https://doi.org/10.17621/erik2022_t_v02, gewichtete Daten auf Trägerebene, Berechnungen des DJI, n = 4.373 - 4.706</t>
  </si>
  <si>
    <t>Quelle: DJI, ERiK-Surveys 2020: Trägerbefragung, Datensatzversion 3.0, https://doi.org/10.17621/erik2020_t_v03, gewichtete Daten auf Trägerebene, Berechnungen des DJI, n = 1.356 - 1.761</t>
  </si>
  <si>
    <t>Quelle: DJI, ERiK-Surveys 2020: Trägerbefragung, Datensatzversion 3.0, https://doi.org/10.17621/erik2020_t_v03, gewichtete Daten auf Trägerebene, Berechnungen des DJI, n = 1.350 - 1.761</t>
  </si>
  <si>
    <t>OEPNV / Fahrtkostenzuschuss</t>
  </si>
  <si>
    <t>Sonstige Maßnahmen</t>
  </si>
  <si>
    <t>Fachkräfteaustausch (national oder international)</t>
  </si>
  <si>
    <t xml:space="preserve">Hinweis: Mehrfachnennungen möglich. </t>
  </si>
  <si>
    <t>Einrichtungen mit langfristig unbesetzen Stellen</t>
  </si>
  <si>
    <t>Hinweis: Skala von 1 (sehr unwahrscheinlich) bis 6 (sehr wahrscheinlich).</t>
  </si>
  <si>
    <t xml:space="preserve">Hinweis: Skala von 1 (sehr unwahrscheinlich) bis 6 (sehr wahrscheinlich). * Differenz zum Jahr 2020 statistisch signifikant (p&lt;0,05). Werte mit geringen Einschränkungen sind in Baden-Württemberg, Bayern und Nordrhein-Westfalen vorhanden. </t>
  </si>
  <si>
    <t>Bemühen um eine Stelle in einer nächsthöheren Position</t>
  </si>
  <si>
    <t>Aufnahme eines fachrelevanten Studiums</t>
  </si>
  <si>
    <t xml:space="preserve">Suche nach einer anderen Tätigkeit im Arbeitsfeld der Kinder- und Jugendhilfe </t>
  </si>
  <si>
    <t>Sich im Bereich der Frühpädagogik selbständig machen</t>
  </si>
  <si>
    <t>Suche einer Arbeit in einem anderen Berufsfeld</t>
  </si>
  <si>
    <t>Umzug in eine andere Stadt/Region, in der man bessere Arbeitsbedingungen vorfindet</t>
  </si>
  <si>
    <t>Arbeit in der Einrichtung kündigen oder sich in eine andere Einrichtung versetzen lassen</t>
  </si>
  <si>
    <t>Arbeit beim derzeitigen Träger kündigen</t>
  </si>
  <si>
    <t>Sozialversicherungspflichtig Vollzeitbeschäftigte der Kerngruppe am Arbeitsort</t>
  </si>
  <si>
    <t>Männer</t>
  </si>
  <si>
    <t>Frauen</t>
  </si>
  <si>
    <t>Grenze zwischen
1. und 2. Quartil</t>
  </si>
  <si>
    <t>Median</t>
  </si>
  <si>
    <t>Grenze zwischen
3. und 4. Quartil</t>
  </si>
  <si>
    <t>In €</t>
  </si>
  <si>
    <t>Erstellungsdatum: 21.07.2023, Zentraler Statistik-Service</t>
  </si>
  <si>
    <t>Erstellungsdatum: 04.07.2022, Zentraler Statistik-Service</t>
  </si>
  <si>
    <t>Erstellungsdatum: 26.07.2021, Statistik-Service Nordost</t>
  </si>
  <si>
    <t>Sozialversicherungspflichtig Vollzeitbeschäftigte der Kerngruppe</t>
  </si>
  <si>
    <t>unter 25 Jahre</t>
  </si>
  <si>
    <t>25 bis unter 55 Jahre</t>
  </si>
  <si>
    <t>Ingesamt</t>
  </si>
  <si>
    <t>Personalgesamtbedarf in Kindertageseinrichtungen</t>
  </si>
  <si>
    <t>Minimum</t>
  </si>
  <si>
    <t>Maximum</t>
  </si>
  <si>
    <t>Jahr</t>
  </si>
  <si>
    <r>
      <rPr>
        <vertAlign val="superscript"/>
        <sz val="8.5"/>
        <color rgb="FF000000"/>
        <rFont val="Calibri"/>
        <family val="2"/>
        <scheme val="minor"/>
      </rPr>
      <t>1</t>
    </r>
    <r>
      <rPr>
        <sz val="8.5"/>
        <color indexed="8"/>
        <rFont val="Calibri"/>
        <family val="2"/>
        <scheme val="minor"/>
      </rPr>
      <t xml:space="preserve"> Hier ist für die Jahre 2020 bis 2030 der für Kinder vor dem Schuleintritt in Kindertageseinrichtungen identifizierbare Personalgesamtbedarf aufgeführt, der sich aus dem unmittelbaren Personalmehr- oder -minderbedarf sowie aus dem Volumen des Personalersatzbedarfs ergibt. Der Personalgesamtbedarf wird für die gesamte Altersgruppe der Kinder vor dem Schuleintritt jeweils anhand der in dem entsprechenden Landesteil für die jeweilige Altersgruppe als am wahrscheinlichsten einzuschätzenden Szenarien nachvollzogen.</t>
    </r>
  </si>
  <si>
    <r>
      <rPr>
        <vertAlign val="superscript"/>
        <sz val="8.5"/>
        <rFont val="Calibri"/>
        <family val="2"/>
        <scheme val="minor"/>
      </rPr>
      <t>2</t>
    </r>
    <r>
      <rPr>
        <sz val="8.5"/>
        <rFont val="Calibri"/>
        <family val="2"/>
        <scheme val="minor"/>
      </rPr>
      <t xml:space="preserve"> Die Spannbreite ergibt sich durch verschiedene Kombinationen der wahrscheinlicheren Szenarien. Berechnet wurde der minimale Personalgesamtbedarf für Westdeutschland mittels des Bedarfs-Szenarios für U3 und des Demografie-Szenario für Ü3, der Ersatzbedarf entspricht dem Bedarfs-Szenario. Der maximale Personalgesamtbedarf setzt sich aus dem Dynamisierungs-Szenario für U3 und dem Bedarfs-Szenario für Ü3 sowie dem Ersatzbedarf im Dynamisierungs-Szenario zusammen. In Ostdeutschland entspricht der minimale Personalgesamtbedarf dem Demografie-Szenario und der maximale Personalgesamtbedarf dem Bedarfs-Szenario. Ohne Kindertagespflegepersonen.</t>
    </r>
  </si>
  <si>
    <r>
      <t>1</t>
    </r>
    <r>
      <rPr>
        <sz val="8.5"/>
        <rFont val="Calibri"/>
        <family val="2"/>
        <scheme val="minor"/>
      </rPr>
      <t xml:space="preserve"> Ohne Hort- und Hortgruppenpersonal.</t>
    </r>
  </si>
  <si>
    <r>
      <t>2</t>
    </r>
    <r>
      <rPr>
        <sz val="8.5"/>
        <rFont val="Calibri"/>
        <family val="2"/>
        <scheme val="minor"/>
      </rPr>
      <t xml:space="preserve"> Das Merkmal „Geschlecht“ wird ab 2020 in zwei Variablen abgebildet. Einmal als tatsächlich erhobenes Merkmal mit den 4 Ausprägungen (weiblich, männlich, ohne Angabe, divers) und einmal als typisiertes, dichotomes Merkmal mit den 2 Ausprägungen (weiblich, männlich). Das typisierte, dichotome Merkmal „Geschlecht“ basiert auf dem ursprünglichen Merkmal mit 4 Ausprägungen, hingegen wurden die Ausprägungen „ohne Angabe“ und „divers“ per Zufallsauswahl auf die Ausprägungen „weiblich“ und „männlich“ aufgeteilt. Andernfalls kommt es aufgrund der geringen Fallzahlen für „ohne Angabe“ oder „divers“ zu vermeintlichen vielen Geheimhaltungsfällen.</t>
    </r>
  </si>
  <si>
    <r>
      <t>1</t>
    </r>
    <r>
      <rPr>
        <sz val="8.5"/>
        <rFont val="Calibri"/>
        <family val="2"/>
        <scheme val="minor"/>
      </rPr>
      <t xml:space="preserve"> Ohne Hort- und Hortgruppenpersonal</t>
    </r>
  </si>
  <si>
    <r>
      <rPr>
        <vertAlign val="superscript"/>
        <sz val="8.5"/>
        <rFont val="Calibri"/>
        <family val="2"/>
        <scheme val="minor"/>
      </rPr>
      <t xml:space="preserve">2 </t>
    </r>
    <r>
      <rPr>
        <sz val="8.5"/>
        <rFont val="Calibri"/>
        <family val="2"/>
        <scheme val="minor"/>
      </rPr>
      <t>Aus Gründen des Datenschutzes und zur Vermeidung umfassender Sperrungen musste die Einteilung der Kategorien ab dem Jahr 2021 verändert werden.</t>
    </r>
  </si>
  <si>
    <r>
      <t>Bremen</t>
    </r>
    <r>
      <rPr>
        <vertAlign val="superscript"/>
        <sz val="9"/>
        <color indexed="8"/>
        <rFont val="Calibri"/>
        <family val="2"/>
        <scheme val="minor"/>
      </rPr>
      <t>1</t>
    </r>
  </si>
  <si>
    <r>
      <t>Hamburg</t>
    </r>
    <r>
      <rPr>
        <vertAlign val="superscript"/>
        <sz val="9"/>
        <color indexed="8"/>
        <rFont val="Calibri"/>
        <family val="2"/>
        <scheme val="minor"/>
      </rPr>
      <t>1</t>
    </r>
  </si>
  <si>
    <r>
      <t>Hessen</t>
    </r>
    <r>
      <rPr>
        <vertAlign val="superscript"/>
        <sz val="9"/>
        <color indexed="8"/>
        <rFont val="Calibri"/>
        <family val="2"/>
        <scheme val="minor"/>
      </rPr>
      <t>2</t>
    </r>
  </si>
  <si>
    <r>
      <t>Nordrhein-Westfalen</t>
    </r>
    <r>
      <rPr>
        <vertAlign val="superscript"/>
        <sz val="9"/>
        <color indexed="8"/>
        <rFont val="Calibri"/>
        <family val="2"/>
        <scheme val="minor"/>
      </rPr>
      <t>3</t>
    </r>
  </si>
  <si>
    <r>
      <t>Saarland</t>
    </r>
    <r>
      <rPr>
        <vertAlign val="superscript"/>
        <sz val="9"/>
        <color indexed="8"/>
        <rFont val="Calibri"/>
        <family val="2"/>
        <scheme val="minor"/>
      </rPr>
      <t>1</t>
    </r>
  </si>
  <si>
    <r>
      <t>Sachsen-Anhalt</t>
    </r>
    <r>
      <rPr>
        <vertAlign val="superscript"/>
        <sz val="9"/>
        <color indexed="8"/>
        <rFont val="Calibri"/>
        <family val="2"/>
        <scheme val="minor"/>
      </rPr>
      <t>4</t>
    </r>
  </si>
  <si>
    <r>
      <rPr>
        <vertAlign val="superscript"/>
        <sz val="8.5"/>
        <rFont val="Calibri"/>
        <family val="2"/>
        <scheme val="minor"/>
      </rPr>
      <t>1</t>
    </r>
    <r>
      <rPr>
        <sz val="8.5"/>
        <rFont val="Calibri"/>
        <family val="2"/>
        <scheme val="minor"/>
      </rPr>
      <t xml:space="preserve"> Die Schüler/innen in der praxisintegrierten Ausbildung werden nicht separat erfasst.</t>
    </r>
  </si>
  <si>
    <r>
      <rPr>
        <vertAlign val="superscript"/>
        <sz val="8.5"/>
        <rFont val="Calibri"/>
        <family val="2"/>
        <scheme val="minor"/>
      </rPr>
      <t>2</t>
    </r>
    <r>
      <rPr>
        <sz val="8.5"/>
        <rFont val="Calibri"/>
        <family val="2"/>
        <scheme val="minor"/>
      </rPr>
      <t xml:space="preserve"> Die Schüler/innen in der praxisintegrierten Ausbildung (PiA) werden erstmalig im Jahr 2021/22 separat erfasst.</t>
    </r>
  </si>
  <si>
    <r>
      <rPr>
        <vertAlign val="superscript"/>
        <sz val="8.5"/>
        <rFont val="Calibri"/>
        <family val="2"/>
        <scheme val="minor"/>
      </rPr>
      <t>3</t>
    </r>
    <r>
      <rPr>
        <sz val="8.5"/>
        <rFont val="Calibri"/>
        <family val="2"/>
        <scheme val="minor"/>
      </rPr>
      <t xml:space="preserve"> Daten inkl. Schüler/innen am Beruflichen Gymnasium (Vollzeit), ab 2009/10 mit integrierter Form der Ausbildung.</t>
    </r>
  </si>
  <si>
    <r>
      <rPr>
        <vertAlign val="superscript"/>
        <sz val="8.5"/>
        <rFont val="Calibri"/>
        <family val="2"/>
        <scheme val="minor"/>
      </rPr>
      <t>4</t>
    </r>
    <r>
      <rPr>
        <sz val="8.5"/>
        <rFont val="Calibri"/>
        <family val="2"/>
        <scheme val="minor"/>
      </rPr>
      <t xml:space="preserve"> In Sachsen-Anhalt werden die Bundes- und Landesmodellprojekte (PiA) lediglich in der Form der Vollzeitausbildung umgesetzt.
Diese Angaben sind bei der Erzieher/-innen-Ausbildung an Fachschulen enthalten und werden nicht gesondert erfasst.</t>
    </r>
  </si>
  <si>
    <r>
      <rPr>
        <vertAlign val="superscript"/>
        <sz val="8.5"/>
        <rFont val="Calibri"/>
        <family val="2"/>
        <scheme val="minor"/>
      </rPr>
      <t>2</t>
    </r>
    <r>
      <rPr>
        <sz val="8.5"/>
        <rFont val="Calibri"/>
        <family val="2"/>
        <scheme val="minor"/>
      </rPr>
      <t xml:space="preserve"> Die Schüler/innen in der praxisintegrierten Ausbildung (PiVA) werden nicht separat erfasst.</t>
    </r>
  </si>
  <si>
    <r>
      <t>Saarland</t>
    </r>
    <r>
      <rPr>
        <vertAlign val="superscript"/>
        <sz val="9"/>
        <color indexed="8"/>
        <rFont val="Calibri"/>
        <family val="2"/>
        <scheme val="minor"/>
      </rPr>
      <t>4</t>
    </r>
  </si>
  <si>
    <r>
      <t>Schleswig-Holstein</t>
    </r>
    <r>
      <rPr>
        <vertAlign val="superscript"/>
        <sz val="9"/>
        <color indexed="8"/>
        <rFont val="Calibri"/>
        <family val="2"/>
        <scheme val="minor"/>
      </rPr>
      <t>5</t>
    </r>
  </si>
  <si>
    <r>
      <rPr>
        <vertAlign val="superscript"/>
        <sz val="8.5"/>
        <color indexed="8"/>
        <rFont val="Calibri"/>
        <family val="2"/>
        <scheme val="minor"/>
      </rPr>
      <t>1</t>
    </r>
    <r>
      <rPr>
        <sz val="8.5"/>
        <color indexed="8"/>
        <rFont val="Calibri"/>
        <family val="2"/>
        <scheme val="minor"/>
      </rPr>
      <t xml:space="preserve"> Bei den Daten zur praxisintegrierten Ausbildung handelt es sich nur um Platzzahlen (Schätzung).</t>
    </r>
  </si>
  <si>
    <r>
      <rPr>
        <vertAlign val="superscript"/>
        <sz val="8.5"/>
        <color indexed="8"/>
        <rFont val="Calibri"/>
        <family val="2"/>
        <scheme val="minor"/>
      </rPr>
      <t>2</t>
    </r>
    <r>
      <rPr>
        <sz val="8.5"/>
        <color indexed="8"/>
        <rFont val="Calibri"/>
        <family val="2"/>
        <scheme val="minor"/>
      </rPr>
      <t xml:space="preserve"> Die Schüler/innen in der praxisintegrierten Ausbildung (PiVA) werden nicht separat erfasst.</t>
    </r>
  </si>
  <si>
    <r>
      <rPr>
        <vertAlign val="superscript"/>
        <sz val="8.5"/>
        <color indexed="8"/>
        <rFont val="Calibri"/>
        <family val="2"/>
        <scheme val="minor"/>
      </rPr>
      <t>3</t>
    </r>
    <r>
      <rPr>
        <sz val="8.5"/>
        <color indexed="8"/>
        <rFont val="Calibri"/>
        <family val="2"/>
        <scheme val="minor"/>
      </rPr>
      <t xml:space="preserve"> Daten inkl. Schüler/innen am Beruflichen Gymnasium (Vollzeit), ab 2009/10 mit integrierter Form der Ausbildung.</t>
    </r>
  </si>
  <si>
    <r>
      <rPr>
        <vertAlign val="superscript"/>
        <sz val="8.5"/>
        <color indexed="8"/>
        <rFont val="Calibri"/>
        <family val="2"/>
        <scheme val="minor"/>
      </rPr>
      <t>4</t>
    </r>
    <r>
      <rPr>
        <sz val="8.5"/>
        <color indexed="8"/>
        <rFont val="Calibri"/>
        <family val="2"/>
        <scheme val="minor"/>
      </rPr>
      <t xml:space="preserve"> Die Schüler/innen in der praxisintegrierten Ausbildung werden nicht separat erfasst.</t>
    </r>
  </si>
  <si>
    <r>
      <rPr>
        <vertAlign val="superscript"/>
        <sz val="8.5"/>
        <color indexed="8"/>
        <rFont val="Calibri"/>
        <family val="2"/>
        <scheme val="minor"/>
      </rPr>
      <t>5</t>
    </r>
    <r>
      <rPr>
        <sz val="8.5"/>
        <color indexed="8"/>
        <rFont val="Calibri"/>
        <family val="2"/>
        <scheme val="minor"/>
      </rPr>
      <t xml:space="preserve"> Die Daten der Schüler/innen im 1. Jahr der praxsintegrierten Ausbildung sind auf ein Vielfaches von 3 gerundet.</t>
    </r>
  </si>
  <si>
    <r>
      <t>Hessen</t>
    </r>
    <r>
      <rPr>
        <vertAlign val="superscript"/>
        <sz val="9"/>
        <color indexed="8"/>
        <rFont val="Calibri"/>
        <family val="2"/>
        <scheme val="minor"/>
      </rPr>
      <t>1</t>
    </r>
  </si>
  <si>
    <r>
      <t>Nordrhein-Westfalen</t>
    </r>
    <r>
      <rPr>
        <vertAlign val="superscript"/>
        <sz val="9"/>
        <color indexed="8"/>
        <rFont val="Calibri"/>
        <family val="2"/>
        <scheme val="minor"/>
      </rPr>
      <t>2</t>
    </r>
  </si>
  <si>
    <r>
      <t>Saarland</t>
    </r>
    <r>
      <rPr>
        <vertAlign val="superscript"/>
        <sz val="9"/>
        <color indexed="8"/>
        <rFont val="Calibri"/>
        <family val="2"/>
        <scheme val="minor"/>
      </rPr>
      <t>3</t>
    </r>
  </si>
  <si>
    <r>
      <rPr>
        <vertAlign val="superscript"/>
        <sz val="8.5"/>
        <rFont val="Calibri"/>
        <family val="2"/>
        <scheme val="minor"/>
      </rPr>
      <t>1</t>
    </r>
    <r>
      <rPr>
        <sz val="8.5"/>
        <rFont val="Calibri"/>
        <family val="2"/>
        <scheme val="minor"/>
      </rPr>
      <t xml:space="preserve"> Die Schüler/innen in der praxisintegrierten Ausbildung (PiA) werden erstmalig im Jahr 2021/22 separat erfasst.</t>
    </r>
  </si>
  <si>
    <r>
      <rPr>
        <vertAlign val="superscript"/>
        <sz val="8.5"/>
        <rFont val="Calibri"/>
        <family val="2"/>
        <scheme val="minor"/>
      </rPr>
      <t>2</t>
    </r>
    <r>
      <rPr>
        <sz val="8.5"/>
        <rFont val="Calibri"/>
        <family val="2"/>
        <scheme val="minor"/>
      </rPr>
      <t xml:space="preserve"> Daten inkl. Schüler/innen am Beruflichen Gymnasium (Vollzeit), ab 2009/10 mit integrierter Form der Ausbildung.</t>
    </r>
  </si>
  <si>
    <r>
      <rPr>
        <vertAlign val="superscript"/>
        <sz val="8.5"/>
        <rFont val="Calibri"/>
        <family val="2"/>
        <scheme val="minor"/>
      </rPr>
      <t>3</t>
    </r>
    <r>
      <rPr>
        <sz val="8.5"/>
        <rFont val="Calibri"/>
        <family val="2"/>
        <scheme val="minor"/>
      </rPr>
      <t xml:space="preserve"> Die Schüler/innen in der praxisintegrierten Ausbildung werden nicht separat erfasst.</t>
    </r>
  </si>
  <si>
    <r>
      <rPr>
        <vertAlign val="superscript"/>
        <sz val="8.5"/>
        <rFont val="Calibri"/>
        <family val="2"/>
        <scheme val="minor"/>
      </rPr>
      <t>1</t>
    </r>
    <r>
      <rPr>
        <sz val="8.5"/>
        <rFont val="Calibri"/>
        <family val="2"/>
        <scheme val="minor"/>
      </rPr>
      <t xml:space="preserve"> Die Schüler/innen in der praxisintegrierten Ausbildung (PiVA) werden nicht separat erfasst.</t>
    </r>
  </si>
  <si>
    <r>
      <rPr>
        <vertAlign val="superscript"/>
        <sz val="8.5"/>
        <color indexed="8"/>
        <rFont val="Calibri"/>
        <family val="2"/>
        <scheme val="minor"/>
      </rPr>
      <t>2</t>
    </r>
    <r>
      <rPr>
        <sz val="8.5"/>
        <color indexed="8"/>
        <rFont val="Calibri"/>
        <family val="2"/>
        <scheme val="minor"/>
      </rPr>
      <t xml:space="preserve"> Die Schüler/innen in der praxisintegrierten Ausbildung (PiVA) werden nicht separat erfasst und.</t>
    </r>
  </si>
  <si>
    <r>
      <t>24</t>
    </r>
    <r>
      <rPr>
        <vertAlign val="superscript"/>
        <sz val="9"/>
        <rFont val="Calibri"/>
        <family val="2"/>
        <scheme val="minor"/>
      </rPr>
      <t>2)</t>
    </r>
  </si>
  <si>
    <r>
      <t>0</t>
    </r>
    <r>
      <rPr>
        <vertAlign val="superscript"/>
        <sz val="9"/>
        <rFont val="Calibri"/>
        <family val="2"/>
        <scheme val="minor"/>
      </rPr>
      <t>2)</t>
    </r>
  </si>
  <si>
    <r>
      <rPr>
        <vertAlign val="superscript"/>
        <sz val="8.5"/>
        <rFont val="Calibri"/>
        <family val="2"/>
        <scheme val="minor"/>
      </rPr>
      <t>1</t>
    </r>
    <r>
      <rPr>
        <sz val="8.5"/>
        <rFont val="Calibri"/>
        <family val="2"/>
        <scheme val="minor"/>
      </rPr>
      <t xml:space="preserve"> Die Beschäftigten werden dem Land ihres Arbeitsortes zugeordnet.</t>
    </r>
  </si>
  <si>
    <t>Tab. HF-03.4.2-4 Verpflichtende Fort- und Weiterbildungstage für in Vollzeit tätige Personen 2022 nach Trägerart und -größe (Mittelwert)</t>
  </si>
  <si>
    <t>Tab. HF-03.4.2-5 Träger, die das pädagogische Personal in ihre Kindertageseinrichtungen zur regelmäßigen Teilnahme an Fort- und Weiterbildungen 2020 verpflichten nach Ländern (in %)</t>
  </si>
  <si>
    <t>Tab. HF-03.4.2-7 Verpflichtende Fort- und Weiterbildungstage für in Vollzeit tätige Personen 2020 nach Ländern (Mittelwert)</t>
  </si>
  <si>
    <t>Quelle: DJI, ERiK-Surveys 2020: Trägerbefragung, Datensatzversion 3.0, https://doi.org/10.17621/erik2020_t_v03, gewichtete Daten auf Trägerebene, Berechnungen des DJI, n = 545 - 808</t>
  </si>
  <si>
    <t>Tab. HF-03.4.2-6 Träger, die das pädagogische Personal in ihre Kindertageseinrichtungen zur regelmäßigen Teilnahme an Fort- und Weiterbildungen 2020 verpflichten nach nach Trägerart und -größe (in %)</t>
  </si>
  <si>
    <t xml:space="preserve">Hinweis: Skala von 1 (kein Bedarf) bis 6 (sehr hoher Bedarf). Mehrfachnennung möglich. * Differenz zum Jahr 2020 statistisch signifikant (p&lt;0,05). Werte mit geringen Einschränkungen sind in Baden-Württemberg, Bayern und Nordrhein-Westfalen vorhanden. </t>
  </si>
  <si>
    <t xml:space="preserve">Hinweis: * Differenz zum Jahr 2020 statistisch signifikant (p&lt;0,05). Werte mit geringen Einschränkungen sind in Baden-Württemberg, Bayern und Nordrhein-Westfalen vorhanden. </t>
  </si>
  <si>
    <t>Hinweis: * Differenz zum Jahr 2020 statistisch signifikant (p&lt;0,05). Vergleichbarkeit zwischen den Jahren eingeschränkt aufgrund nicht fortgeführtem Item "In einem anderen Berufsfeld, nicht in der frühkindlichen Bildung, Betreuung und Erziehung". Werte mit geringen Einschränkungen sind in Baden-Württemberg, Bayern und Nordrhein-Westfalen vorhanden.</t>
  </si>
  <si>
    <t xml:space="preserve"> Tab. HF-03.4.2-8 Verpflichtende Fort- und Weiterbildungstage für in Vollzeit tätige Personen 2020 nach Trägerart und -größe (Mittelwert)</t>
  </si>
  <si>
    <t>Tab. HF-03.4.6-6 Pädagogisches Personal dessen Träger 2020 die Teilnahme an Fort- und Weiterbildung durch Maßnahmen unterstützt nach Trägerart und -größe (in %)</t>
  </si>
  <si>
    <t>Bewegung/ Psychomotorik/Gesundheit</t>
  </si>
  <si>
    <r>
      <t>Tab. HF-03.1.1-1 Pädagogisches und leitendes Personal</t>
    </r>
    <r>
      <rPr>
        <b/>
        <vertAlign val="superscript"/>
        <sz val="11"/>
        <rFont val="Calibri"/>
        <family val="2"/>
        <scheme val="minor"/>
      </rPr>
      <t>1</t>
    </r>
    <r>
      <rPr>
        <b/>
        <sz val="11"/>
        <rFont val="Calibri"/>
        <family val="2"/>
        <scheme val="minor"/>
      </rPr>
      <t xml:space="preserve"> in Kindertageseinrichtungen 2022 nach Ländern </t>
    </r>
  </si>
  <si>
    <r>
      <t>Tab. HF-03.1.1-2  Pädagogisches und leitendes Personal</t>
    </r>
    <r>
      <rPr>
        <b/>
        <vertAlign val="superscript"/>
        <sz val="11"/>
        <rFont val="Calibri"/>
        <family val="2"/>
        <scheme val="minor"/>
      </rPr>
      <t>1</t>
    </r>
    <r>
      <rPr>
        <b/>
        <sz val="11"/>
        <rFont val="Calibri"/>
        <family val="2"/>
        <scheme val="minor"/>
      </rPr>
      <t xml:space="preserve"> in Kindertageseinrichtungen 2021 nach Ländern </t>
    </r>
  </si>
  <si>
    <r>
      <t>Tab. HF-03.1.1-3 Pädagogisches und leitendes Personal</t>
    </r>
    <r>
      <rPr>
        <b/>
        <vertAlign val="superscript"/>
        <sz val="11"/>
        <rFont val="Calibri"/>
        <family val="2"/>
        <scheme val="minor"/>
      </rPr>
      <t>1</t>
    </r>
    <r>
      <rPr>
        <b/>
        <sz val="11"/>
        <rFont val="Calibri"/>
        <family val="2"/>
        <scheme val="minor"/>
      </rPr>
      <t xml:space="preserve"> in Kindertageseinrichtungen 2020 nach Ländern </t>
    </r>
  </si>
  <si>
    <r>
      <t>Tab. HF-03.1.1-4 Pädagogisches und leitendes Personal</t>
    </r>
    <r>
      <rPr>
        <b/>
        <vertAlign val="superscript"/>
        <sz val="11"/>
        <rFont val="Calibri"/>
        <family val="2"/>
        <scheme val="minor"/>
      </rPr>
      <t>1</t>
    </r>
    <r>
      <rPr>
        <b/>
        <sz val="11"/>
        <rFont val="Calibri"/>
        <family val="2"/>
        <scheme val="minor"/>
      </rPr>
      <t xml:space="preserve"> in Kindertageseinrichtungen 2019 nach Ländern </t>
    </r>
  </si>
  <si>
    <r>
      <t>Tab. HF-03.1.1-5 Pädagogisches und leitendes Personal</t>
    </r>
    <r>
      <rPr>
        <b/>
        <vertAlign val="superscript"/>
        <sz val="11"/>
        <rFont val="Calibri"/>
        <family val="2"/>
        <scheme val="minor"/>
      </rPr>
      <t>1</t>
    </r>
    <r>
      <rPr>
        <b/>
        <sz val="11"/>
        <rFont val="Calibri"/>
        <family val="2"/>
        <scheme val="minor"/>
      </rPr>
      <t xml:space="preserve"> in Kindertageseinrichtungen 2018 nach Ländern </t>
    </r>
  </si>
  <si>
    <r>
      <t>Tab. HF-03.1.2-1  Pädagogisches und leitendes Personal</t>
    </r>
    <r>
      <rPr>
        <b/>
        <vertAlign val="superscript"/>
        <sz val="11"/>
        <rFont val="Calibri"/>
        <family val="2"/>
        <scheme val="minor"/>
      </rPr>
      <t>1</t>
    </r>
    <r>
      <rPr>
        <b/>
        <sz val="11"/>
        <rFont val="Calibri"/>
        <family val="2"/>
        <scheme val="minor"/>
      </rPr>
      <t xml:space="preserve"> 2022 nach Geschlecht</t>
    </r>
    <r>
      <rPr>
        <b/>
        <vertAlign val="superscript"/>
        <sz val="11"/>
        <rFont val="Calibri"/>
        <family val="2"/>
        <scheme val="minor"/>
      </rPr>
      <t>2</t>
    </r>
    <r>
      <rPr>
        <b/>
        <sz val="11"/>
        <rFont val="Calibri"/>
        <family val="2"/>
        <scheme val="minor"/>
      </rPr>
      <t xml:space="preserve"> und Ländern</t>
    </r>
  </si>
  <si>
    <r>
      <t>Tab. HF-03.1.2-2 Pädagogisches und leitendes Personal</t>
    </r>
    <r>
      <rPr>
        <b/>
        <vertAlign val="superscript"/>
        <sz val="11"/>
        <rFont val="Calibri"/>
        <family val="2"/>
        <scheme val="minor"/>
      </rPr>
      <t>1</t>
    </r>
    <r>
      <rPr>
        <b/>
        <sz val="11"/>
        <rFont val="Calibri"/>
        <family val="2"/>
        <scheme val="minor"/>
      </rPr>
      <t xml:space="preserve"> 2021 nach Geschlecht</t>
    </r>
    <r>
      <rPr>
        <b/>
        <vertAlign val="superscript"/>
        <sz val="11"/>
        <rFont val="Calibri"/>
        <family val="2"/>
        <scheme val="minor"/>
      </rPr>
      <t>2</t>
    </r>
    <r>
      <rPr>
        <b/>
        <sz val="11"/>
        <rFont val="Calibri"/>
        <family val="2"/>
        <scheme val="minor"/>
      </rPr>
      <t xml:space="preserve"> und Ländern</t>
    </r>
  </si>
  <si>
    <r>
      <t>Tab. HF-03.1.2-3 Pädagogisches und leitendes Personal</t>
    </r>
    <r>
      <rPr>
        <b/>
        <vertAlign val="superscript"/>
        <sz val="11"/>
        <rFont val="Calibri"/>
        <family val="2"/>
        <scheme val="minor"/>
      </rPr>
      <t>1</t>
    </r>
    <r>
      <rPr>
        <b/>
        <sz val="11"/>
        <rFont val="Calibri"/>
        <family val="2"/>
        <scheme val="minor"/>
      </rPr>
      <t xml:space="preserve"> 2020 nach Geschlecht</t>
    </r>
    <r>
      <rPr>
        <b/>
        <vertAlign val="superscript"/>
        <sz val="11"/>
        <rFont val="Calibri"/>
        <family val="2"/>
        <scheme val="minor"/>
      </rPr>
      <t>2</t>
    </r>
    <r>
      <rPr>
        <b/>
        <sz val="11"/>
        <rFont val="Calibri"/>
        <family val="2"/>
        <scheme val="minor"/>
      </rPr>
      <t xml:space="preserve"> und Ländern</t>
    </r>
  </si>
  <si>
    <r>
      <t>Tab. HF-03.1.2-4 Pädagogisches und leitendes Personal</t>
    </r>
    <r>
      <rPr>
        <b/>
        <vertAlign val="superscript"/>
        <sz val="11"/>
        <rFont val="Calibri"/>
        <family val="2"/>
        <scheme val="minor"/>
      </rPr>
      <t>1</t>
    </r>
    <r>
      <rPr>
        <b/>
        <sz val="11"/>
        <rFont val="Calibri"/>
        <family val="2"/>
        <scheme val="minor"/>
      </rPr>
      <t xml:space="preserve"> 2019 nach Geschlecht und Ländern</t>
    </r>
  </si>
  <si>
    <r>
      <t>Tab. HF-03.1.2-5 Pädagogisches und leitendes Personal</t>
    </r>
    <r>
      <rPr>
        <b/>
        <vertAlign val="superscript"/>
        <sz val="11"/>
        <rFont val="Calibri"/>
        <family val="2"/>
        <scheme val="minor"/>
      </rPr>
      <t xml:space="preserve">1 </t>
    </r>
    <r>
      <rPr>
        <b/>
        <sz val="11"/>
        <rFont val="Calibri"/>
        <family val="2"/>
        <scheme val="minor"/>
      </rPr>
      <t>2018 nach Geschlecht und Ländern</t>
    </r>
  </si>
  <si>
    <r>
      <t>Tab. HF-03.1.2-7 Pädagogisches und leitendes Personal</t>
    </r>
    <r>
      <rPr>
        <b/>
        <vertAlign val="superscript"/>
        <sz val="11"/>
        <rFont val="Calibri"/>
        <family val="2"/>
        <scheme val="minor"/>
      </rPr>
      <t>1</t>
    </r>
    <r>
      <rPr>
        <b/>
        <sz val="11"/>
        <rFont val="Calibri"/>
        <family val="2"/>
        <scheme val="minor"/>
      </rPr>
      <t xml:space="preserve"> 2021 nach Geschlecht, Altersgruppen und Ländern</t>
    </r>
  </si>
  <si>
    <r>
      <t>Tab. HF-03.1.2-8 Pädagogisches und leitendes Personal</t>
    </r>
    <r>
      <rPr>
        <b/>
        <vertAlign val="superscript"/>
        <sz val="11"/>
        <rFont val="Calibri"/>
        <family val="2"/>
        <scheme val="minor"/>
      </rPr>
      <t>1</t>
    </r>
    <r>
      <rPr>
        <b/>
        <sz val="11"/>
        <rFont val="Calibri"/>
        <family val="2"/>
        <scheme val="minor"/>
      </rPr>
      <t xml:space="preserve"> 2020 nach Geschlecht, Altersgruppen und Ländern</t>
    </r>
  </si>
  <si>
    <r>
      <t>Tab. HF-03.1.2-9 Pädagogisches und leitendes Personal</t>
    </r>
    <r>
      <rPr>
        <b/>
        <vertAlign val="superscript"/>
        <sz val="11"/>
        <rFont val="Calibri"/>
        <family val="2"/>
        <scheme val="minor"/>
      </rPr>
      <t>1</t>
    </r>
    <r>
      <rPr>
        <b/>
        <sz val="11"/>
        <rFont val="Calibri"/>
        <family val="2"/>
        <scheme val="minor"/>
      </rPr>
      <t xml:space="preserve"> 2019 nach Geschlecht, Altersgruppen und Ländern</t>
    </r>
  </si>
  <si>
    <r>
      <t>Tab. HF-03.1.3-1 Pädagogisches und leitendes Personal</t>
    </r>
    <r>
      <rPr>
        <b/>
        <vertAlign val="superscript"/>
        <sz val="11"/>
        <rFont val="Calibri"/>
        <family val="2"/>
        <scheme val="minor"/>
      </rPr>
      <t>1</t>
    </r>
    <r>
      <rPr>
        <b/>
        <sz val="11"/>
        <rFont val="Calibri"/>
        <family val="2"/>
        <scheme val="minor"/>
      </rPr>
      <t xml:space="preserve"> in Kindertageseinrichtungen 2022 nach Altersgruppen</t>
    </r>
    <r>
      <rPr>
        <b/>
        <vertAlign val="superscript"/>
        <sz val="11"/>
        <rFont val="Calibri"/>
        <family val="2"/>
        <scheme val="minor"/>
      </rPr>
      <t>2</t>
    </r>
    <r>
      <rPr>
        <b/>
        <sz val="11"/>
        <rFont val="Calibri"/>
        <family val="2"/>
        <scheme val="minor"/>
      </rPr>
      <t xml:space="preserve"> und Ländern</t>
    </r>
  </si>
  <si>
    <r>
      <t>Tab. HF-03.1.3-2 Pädagogisches und leitendes Personal</t>
    </r>
    <r>
      <rPr>
        <b/>
        <vertAlign val="superscript"/>
        <sz val="11"/>
        <rFont val="Calibri"/>
        <family val="2"/>
        <scheme val="minor"/>
      </rPr>
      <t>1</t>
    </r>
    <r>
      <rPr>
        <b/>
        <sz val="11"/>
        <rFont val="Calibri"/>
        <family val="2"/>
        <scheme val="minor"/>
      </rPr>
      <t xml:space="preserve"> in Kindertageseinrichtungen 2021 nach Altersgruppen</t>
    </r>
    <r>
      <rPr>
        <b/>
        <vertAlign val="superscript"/>
        <sz val="11"/>
        <rFont val="Calibri"/>
        <family val="2"/>
        <scheme val="minor"/>
      </rPr>
      <t>2</t>
    </r>
    <r>
      <rPr>
        <b/>
        <sz val="11"/>
        <rFont val="Calibri"/>
        <family val="2"/>
        <scheme val="minor"/>
      </rPr>
      <t xml:space="preserve"> und Ländern</t>
    </r>
  </si>
  <si>
    <r>
      <t>Tab. HF-03.1.2-6 Pädagogisches und leitendes Personal</t>
    </r>
    <r>
      <rPr>
        <b/>
        <vertAlign val="superscript"/>
        <sz val="11"/>
        <rFont val="Calibri"/>
        <family val="2"/>
        <scheme val="minor"/>
      </rPr>
      <t>1</t>
    </r>
    <r>
      <rPr>
        <b/>
        <sz val="11"/>
        <rFont val="Calibri"/>
        <family val="2"/>
        <scheme val="minor"/>
      </rPr>
      <t xml:space="preserve"> 2022 nach Geschlecht , Altersgruppen und Ländern</t>
    </r>
  </si>
  <si>
    <r>
      <t>Tab. HF-03.1.3-11 Pädagogisches und leitendes Personal</t>
    </r>
    <r>
      <rPr>
        <b/>
        <vertAlign val="superscript"/>
        <sz val="11"/>
        <color rgb="FF010205"/>
        <rFont val="Calibri"/>
        <family val="2"/>
        <scheme val="minor"/>
      </rPr>
      <t>1</t>
    </r>
    <r>
      <rPr>
        <b/>
        <sz val="11"/>
        <color rgb="FF010205"/>
        <rFont val="Calibri"/>
        <family val="2"/>
        <scheme val="minor"/>
      </rPr>
      <t xml:space="preserve"> 2022 nach Art des Trägers</t>
    </r>
    <r>
      <rPr>
        <b/>
        <vertAlign val="superscript"/>
        <sz val="11"/>
        <color rgb="FF010205"/>
        <rFont val="Calibri"/>
        <family val="2"/>
        <scheme val="minor"/>
      </rPr>
      <t>2</t>
    </r>
    <r>
      <rPr>
        <b/>
        <sz val="11"/>
        <color rgb="FF010205"/>
        <rFont val="Calibri"/>
        <family val="2"/>
        <scheme val="minor"/>
      </rPr>
      <t xml:space="preserve"> und Ländern </t>
    </r>
  </si>
  <si>
    <r>
      <t>Tab. HF-03.1.3-12 Pädagogisches und leitendes Personal</t>
    </r>
    <r>
      <rPr>
        <b/>
        <vertAlign val="superscript"/>
        <sz val="11"/>
        <color rgb="FF010205"/>
        <rFont val="Calibri"/>
        <family val="2"/>
        <scheme val="minor"/>
      </rPr>
      <t>1</t>
    </r>
    <r>
      <rPr>
        <b/>
        <sz val="11"/>
        <color rgb="FF010205"/>
        <rFont val="Calibri"/>
        <family val="2"/>
        <scheme val="minor"/>
      </rPr>
      <t xml:space="preserve"> 2021</t>
    </r>
    <r>
      <rPr>
        <b/>
        <vertAlign val="superscript"/>
        <sz val="11"/>
        <color rgb="FF010205"/>
        <rFont val="Calibri"/>
        <family val="2"/>
        <scheme val="minor"/>
      </rPr>
      <t xml:space="preserve"> </t>
    </r>
    <r>
      <rPr>
        <b/>
        <sz val="11"/>
        <color rgb="FF010205"/>
        <rFont val="Calibri"/>
        <family val="2"/>
        <scheme val="minor"/>
      </rPr>
      <t>nach Art des Trägers</t>
    </r>
    <r>
      <rPr>
        <b/>
        <vertAlign val="superscript"/>
        <sz val="11"/>
        <color rgb="FF010205"/>
        <rFont val="Calibri"/>
        <family val="2"/>
        <scheme val="minor"/>
      </rPr>
      <t>2</t>
    </r>
    <r>
      <rPr>
        <b/>
        <sz val="11"/>
        <color rgb="FF010205"/>
        <rFont val="Calibri"/>
        <family val="2"/>
        <scheme val="minor"/>
      </rPr>
      <t xml:space="preserve"> und Ländern </t>
    </r>
  </si>
  <si>
    <r>
      <t>Tab. HF-03.5.1.1-2 Sozialversicherungspflichtig Vollzeitbeschäftigte der Kerngruppe der Berufsgruppen Berufe in der Kinderbetreuung, -erziehung sowie Aufsicht, Führung-, Erziehung, Sozialarbeit 2021 nach monatlichen Bruttoarbeitsentgelt, Geschlecht und Ländern</t>
    </r>
    <r>
      <rPr>
        <b/>
        <vertAlign val="superscript"/>
        <sz val="11"/>
        <rFont val="Calibri"/>
        <family val="2"/>
        <scheme val="minor"/>
      </rPr>
      <t>1</t>
    </r>
  </si>
  <si>
    <r>
      <t>Tab. HF-03.5.1.1-3 Sozialversicherungspflichtig Vollzeitbeschäftigte der Kerngruppe der Berufsgruppen Berufe in der Kinderbetreuung, -erziehung sowie Aufsicht, Führung-, Erziehung, Sozialarbeit 2020 nach monatlichen Bruttoarbeitsentgelt, Geschlecht und Ländern</t>
    </r>
    <r>
      <rPr>
        <b/>
        <vertAlign val="superscript"/>
        <sz val="11"/>
        <rFont val="Calibri"/>
        <family val="2"/>
        <scheme val="minor"/>
      </rPr>
      <t>1</t>
    </r>
  </si>
  <si>
    <r>
      <t>Tab. HF-03.5.1.1-4 Sozialversicherungspflichtig Vollzeitbeschäftigte der Kerngruppe der Berufsgruppen Berufe in der Kinderbetreuung, -erziehung sowie Aufsicht, Führung-, Erziehung, Sozialarbeit 2019 nach monatlichen Bruttoarbeitsentgelt, Geschlecht und Ländern</t>
    </r>
    <r>
      <rPr>
        <b/>
        <vertAlign val="superscript"/>
        <sz val="11"/>
        <rFont val="Calibri"/>
        <family val="2"/>
        <scheme val="minor"/>
      </rPr>
      <t>1</t>
    </r>
  </si>
  <si>
    <r>
      <t>Tab. HF-03.5.1.2-2 Sozialversicherungspflichtig Vollzeitbeschäftigte der Kerngruppe der Berufsgruppen Berufe in der Kinderbetreuung, -erziehung sowie Aufsicht, Führung-, Erziehung, Sozialarbeit 2021 nach monatlichen Bruttoarbeitsentgelt, Alter und Ländern</t>
    </r>
    <r>
      <rPr>
        <b/>
        <vertAlign val="superscript"/>
        <sz val="11"/>
        <rFont val="Calibri"/>
        <family val="2"/>
        <scheme val="minor"/>
      </rPr>
      <t>1</t>
    </r>
  </si>
  <si>
    <r>
      <t>Tab. HF-03.5.1.2-3 Sozialversicherungspflichtig Vollzeitbeschäftigte der Kerngruppe der Berufsgruppen Berufe in der Kinderbetreuung, -erziehung sowie Aufsicht, Führung-, Erziehung, Sozialarbeit 2020 nach monatlichen Bruttoarbeitsentgelt, Alter und Ländern</t>
    </r>
    <r>
      <rPr>
        <b/>
        <vertAlign val="superscript"/>
        <sz val="11"/>
        <rFont val="Calibri"/>
        <family val="2"/>
        <scheme val="minor"/>
      </rPr>
      <t>1</t>
    </r>
  </si>
  <si>
    <r>
      <t>Tab. HF-03.5.1.2-4 Sozialversicherungspflichtig Vollzeitbeschäftigte der Kerngruppe der Berufsgruppen Berufe in der Kinderbetreuung, -erziehung sowie Aufsicht, Führung-, Erziehung, Sozialarbeit 2019 nach monatlichen Bruttoarbeitsentgelt, Alter und Ländern</t>
    </r>
    <r>
      <rPr>
        <b/>
        <vertAlign val="superscript"/>
        <sz val="11"/>
        <rFont val="Calibri"/>
        <family val="2"/>
        <scheme val="minor"/>
      </rPr>
      <t>1</t>
    </r>
  </si>
  <si>
    <t>Tab. HF-03.3.1.1-7 Schüler/-innen im 1. Ausbildungsjahr zum/zur Erzieher/-in für das Schuljahr 2018/19 nach Ländern</t>
  </si>
  <si>
    <t>Tab. HF-03.3.1.2-6 Schüler/-innen im 1. Ausbildungsjahr zum/zur Erzieher/-in in Vollzeit-, praxisintegrierter und Teilzeitausbildung für das Schuljahr 2020/21 nach Ländern</t>
  </si>
  <si>
    <t>Tab. HF-03.3.1.2-5 Schüler/-innen im 1. Ausbildungsjahr zum/zur Erzieher/-in in Vollzeit-, praxisintegrierter und Teilzeitausbildung für das Schuljahr 2021/22 nach Ländern</t>
  </si>
  <si>
    <t>Tab. HF-03.3.1.2-7 Schüler/-innen im 1. Ausbildungsjahr zum/zur Erzieher/-in in Vollzeit-, praxisintegrierter und Teilzeitausbildung für das Schuljahr 2019/20 nach Ländern</t>
  </si>
  <si>
    <t>Tab. HF-03.3.3- 1 Teamzusammensetzung in Kindertageseinrichtungen nach Qualifikation des Personals 2022 nach Ländern</t>
  </si>
  <si>
    <t>Tab. HF-03.3.3- 2 Teamzusammensetzung in Kindertageseinrichtungen nach Qualifikation des Personals 2021 nach Ländern</t>
  </si>
  <si>
    <t>Tab. HF-03.3.3- 3 Teamzusammensetzung in Kindertageseinrichtungen nach Qualifikation des Personals 2020 nach Ländern</t>
  </si>
  <si>
    <t>Tab. HF-03.3.3- 4 Teamzusammensetzung in Kindertageseinrichtungen nach Qualifikation des Personals 2019 nach Ländern</t>
  </si>
  <si>
    <t>Tab. HF-03.3.3- 5 Teamzusammensetzung in Kindertageseinrichtungen nach Qualifikation des Personals 2018 nach Ländern</t>
  </si>
  <si>
    <t xml:space="preserve"> Tab. HF-03.3.4-1 Berufserfahrung des pädagogischen Personals 2022 nach Ländern (Mittelwert)</t>
  </si>
  <si>
    <t xml:space="preserve"> Tab. HF-03.3.4-2 Berufserfahrung des pädagogischen Personals 2020 nach Ländern (Mittelwert)</t>
  </si>
  <si>
    <t>Tab. HF-03.3.1.2-1 Schüler/-innen im 1. Ausbildungsjahr einer praxisintegrierten Ausbildung (PiA) zum/zur Erzieher/-in für das Schuljahr 2021/22 nach Ländern</t>
  </si>
  <si>
    <t>Tab. HF-03.3.1.2-2 Schüler/-innen im 1. Ausbildungsjahr einer praxisintegrierten Ausbildung (PiA) zum/zur Erzieher/-in für das Schuljahr 2020/21 nach Ländern</t>
  </si>
  <si>
    <t>Tab. HF-03.3.1.2-3 Schüler/-innen im 1. Ausbildungsjahr einer praxisintegrierten Ausbildung (PiA) zum/zur Erzieher/-in für das Schuljahr 2019/20 nach Ländern</t>
  </si>
  <si>
    <t>Anzahl Schüler/-innen &amp; Absolvent/-innen zum Sozialassistent/zur Sozialassistentin</t>
  </si>
  <si>
    <r>
      <t>Tab. HF-03.1.3-5 Pädagogisches und leitendes Personal</t>
    </r>
    <r>
      <rPr>
        <b/>
        <vertAlign val="superscript"/>
        <sz val="11"/>
        <rFont val="Calibri"/>
        <family val="2"/>
        <scheme val="minor"/>
      </rPr>
      <t>1</t>
    </r>
    <r>
      <rPr>
        <b/>
        <sz val="11"/>
        <rFont val="Calibri"/>
        <family val="2"/>
        <scheme val="minor"/>
      </rPr>
      <t xml:space="preserve"> in Kindertageseinrichtungen 2020 nach Altersgruppen und Ländern </t>
    </r>
  </si>
  <si>
    <r>
      <t>Tab. HF-03.1.3-6 Pädagogisches und leitendes Personal</t>
    </r>
    <r>
      <rPr>
        <b/>
        <vertAlign val="superscript"/>
        <sz val="11"/>
        <rFont val="Calibri"/>
        <family val="2"/>
        <scheme val="minor"/>
      </rPr>
      <t>1</t>
    </r>
    <r>
      <rPr>
        <b/>
        <sz val="11"/>
        <rFont val="Calibri"/>
        <family val="2"/>
        <scheme val="minor"/>
      </rPr>
      <t xml:space="preserve"> in Kindertageseinrichtungen 2019 nach Altersgruppen und Ländern </t>
    </r>
  </si>
  <si>
    <r>
      <t>Tab. HF-03.1.3-7 Pädagogisches und leitendes Personal</t>
    </r>
    <r>
      <rPr>
        <b/>
        <vertAlign val="superscript"/>
        <sz val="11"/>
        <rFont val="Calibri"/>
        <family val="2"/>
        <scheme val="minor"/>
      </rPr>
      <t>1</t>
    </r>
    <r>
      <rPr>
        <b/>
        <sz val="11"/>
        <rFont val="Calibri"/>
        <family val="2"/>
        <scheme val="minor"/>
      </rPr>
      <t xml:space="preserve"> in Kindertageseinrichtungen 2018 nach Altersgruppen und Ländern </t>
    </r>
  </si>
  <si>
    <r>
      <t>Tab. HF-03.1.3-8 Pädagogisches und leitendes Personal</t>
    </r>
    <r>
      <rPr>
        <b/>
        <vertAlign val="superscript"/>
        <sz val="11"/>
        <rFont val="Calibri"/>
        <family val="2"/>
        <scheme val="minor"/>
      </rPr>
      <t>1</t>
    </r>
    <r>
      <rPr>
        <b/>
        <sz val="11"/>
        <rFont val="Calibri"/>
        <family val="2"/>
        <scheme val="minor"/>
      </rPr>
      <t xml:space="preserve"> 2022 nach Einrichtungsgröße und Ländern </t>
    </r>
  </si>
  <si>
    <r>
      <t>Tab. HF-03.1.3-9 Pädagogisches und leitendes Personal</t>
    </r>
    <r>
      <rPr>
        <b/>
        <vertAlign val="superscript"/>
        <sz val="11"/>
        <rFont val="Calibri"/>
        <family val="2"/>
        <scheme val="minor"/>
      </rPr>
      <t>1</t>
    </r>
    <r>
      <rPr>
        <b/>
        <sz val="11"/>
        <rFont val="Calibri"/>
        <family val="2"/>
        <scheme val="minor"/>
      </rPr>
      <t xml:space="preserve"> 2021 nach Einrichtungsgröße und Ländern </t>
    </r>
  </si>
  <si>
    <r>
      <t>Tab. HF-03.1.3-10 Pädagogisches und leitendes Personal</t>
    </r>
    <r>
      <rPr>
        <b/>
        <vertAlign val="superscript"/>
        <sz val="11"/>
        <rFont val="Calibri"/>
        <family val="2"/>
        <scheme val="minor"/>
      </rPr>
      <t>1</t>
    </r>
    <r>
      <rPr>
        <b/>
        <sz val="11"/>
        <rFont val="Calibri"/>
        <family val="2"/>
        <scheme val="minor"/>
      </rPr>
      <t xml:space="preserve"> 2020 nach Einrichtungsgröße und Ländern </t>
    </r>
  </si>
  <si>
    <r>
      <t>Tab. HF-03.1.3-13 Pädagogisches und leitendes Personal</t>
    </r>
    <r>
      <rPr>
        <b/>
        <vertAlign val="superscript"/>
        <sz val="11"/>
        <color rgb="FF010205"/>
        <rFont val="Calibri"/>
        <family val="2"/>
        <scheme val="minor"/>
      </rPr>
      <t>1</t>
    </r>
    <r>
      <rPr>
        <b/>
        <sz val="11"/>
        <color rgb="FF010205"/>
        <rFont val="Calibri"/>
        <family val="2"/>
        <scheme val="minor"/>
      </rPr>
      <t xml:space="preserve"> 2020</t>
    </r>
    <r>
      <rPr>
        <b/>
        <vertAlign val="superscript"/>
        <sz val="11"/>
        <color rgb="FF010205"/>
        <rFont val="Calibri"/>
        <family val="2"/>
        <scheme val="minor"/>
      </rPr>
      <t xml:space="preserve"> </t>
    </r>
    <r>
      <rPr>
        <b/>
        <sz val="11"/>
        <color rgb="FF010205"/>
        <rFont val="Calibri"/>
        <family val="2"/>
        <scheme val="minor"/>
      </rPr>
      <t xml:space="preserve">nach Art des Trägers und Ländern </t>
    </r>
  </si>
  <si>
    <r>
      <t>Tab. HF-03.1.3-14 Pädagogisches und leitendes Personal</t>
    </r>
    <r>
      <rPr>
        <b/>
        <vertAlign val="superscript"/>
        <sz val="11"/>
        <color rgb="FF010205"/>
        <rFont val="Calibri"/>
        <family val="2"/>
        <scheme val="minor"/>
      </rPr>
      <t>1</t>
    </r>
    <r>
      <rPr>
        <b/>
        <sz val="11"/>
        <color rgb="FF010205"/>
        <rFont val="Calibri"/>
        <family val="2"/>
        <scheme val="minor"/>
      </rPr>
      <t xml:space="preserve"> 2019</t>
    </r>
    <r>
      <rPr>
        <b/>
        <vertAlign val="superscript"/>
        <sz val="11"/>
        <color rgb="FF010205"/>
        <rFont val="Calibri"/>
        <family val="2"/>
        <scheme val="minor"/>
      </rPr>
      <t xml:space="preserve"> </t>
    </r>
    <r>
      <rPr>
        <b/>
        <sz val="11"/>
        <color rgb="FF010205"/>
        <rFont val="Calibri"/>
        <family val="2"/>
        <scheme val="minor"/>
      </rPr>
      <t xml:space="preserve">nach Art des Trägers und Ländern </t>
    </r>
  </si>
  <si>
    <t>Tab. HF-03.5.5-5 Tatsächliche Zeiten für Praxisanleitung in ausbildenden Kindertageseinrichtungen 2022 nach Ländern (Mittelwert, in Wochenstunden)</t>
  </si>
  <si>
    <t xml:space="preserve"> Tab. HF-03.2.2-1 Pädagogisches Personal nach der Wahrscheinlichkeit verschiedener beruflicher Pläne 2022 nach Ländern (Mittelwert)</t>
  </si>
  <si>
    <t xml:space="preserve"> Tab. HF-03.2.2-2 Pädagogisches Personal nach der Wahrscheinlichkeit verschiedener beruflicher Pläne 2020 nach Ländern (Mittelwert)</t>
  </si>
  <si>
    <t>Tab. HF-03.2.1-2 Einschätzung der Leitung zu den Gründen der Fluktuation von pädagogischem Personal binnen 12 Monaten 2022 (in %)</t>
  </si>
  <si>
    <t xml:space="preserve"> Tab. HF-03.2.1-4 Einschätzung der Leitung zu den Gründen der Fluktuation von pädagogischem Personal binnen 12 Monaten 2020 (in %)</t>
  </si>
  <si>
    <t xml:space="preserve"> Tab. HF-03.2.3-1 Leitungen, in deren Einrichtungen es verbindliche Personalentwicklungs-/Personalbindungsmaßnahmen gibt 2022 nach Ländern (in %)</t>
  </si>
  <si>
    <t>Tab. HF-03.2.3-2 Maßnahmen der Träger zur Personalbindung nach Ländern 2022 (in %)</t>
  </si>
  <si>
    <t xml:space="preserve"> Tab. HF-03.2.3-3 Maßnahmen der Träger zur Personalbindung nach Trägerart und -größe 2022 (in %)</t>
  </si>
  <si>
    <t>Tab. HF-03.2.3-5 Maßnahmen der Träger zur Personalbindung nach Ländern 2020 (in %)</t>
  </si>
  <si>
    <t xml:space="preserve"> Tab. HF-03.2.3-6 Maßnahmen der Träger zur Personalbindung nach Trägerart und -größe 2020 (in %)</t>
  </si>
  <si>
    <t xml:space="preserve"> Tab. HF-03.2.3-4 Leitungen, in deren Einrichtungen es verbindliche Personalentwicklungs-/Personalbindungsmaßnahmen gibt 2020 nach Ländern (in %)</t>
  </si>
  <si>
    <t>Anzahl Studienanfänger/-innen &amp; Absolvent/-innen für den Bachelorstudiengang Sozialwesen (FH)</t>
  </si>
  <si>
    <t>Anzahl der Studienanfänger/-innen &amp; Absolvent/-innen für den Bachelorstudiengang Erziehungswissenschaft/Sozialwesen (Uni)</t>
  </si>
  <si>
    <t>Anzahl Studienanfänger/-innen &amp; Absolvent/-innen für den Bachelorstudiengang Kindheitspädagogik (FH, Uni)</t>
  </si>
  <si>
    <t>Einrichtungen mit vertraglich geregelten Zeitkontingeten für Praxisanleitung</t>
  </si>
  <si>
    <t>Einrichtungen ohne vertraglich geregelten Zeitkontingeten für Praxisanleitung</t>
  </si>
  <si>
    <t>Quelle: DJI, ERiK-Surveys 2022: Leitungsbefragung, Datensatzversion 1.0, https://doi.org/10.17621/erik2022_l_v01, gewichtete Daten auf Einrichtungsebene, Berechnungen des DJI, n = 1.171 -2.343</t>
  </si>
  <si>
    <t>Klicken Sie auf den unten stehenden Link oder auf den Reiter am unteren Bildschirmrand, um eine gewünschte Tabelle aufzurufen.</t>
  </si>
  <si>
    <t>Abweichungen in den Summen erklären sich durch Runden der Zahlen.</t>
  </si>
  <si>
    <t xml:space="preserve">Alle Daten des ERiK-Berichts unterliegen einer regelmäßigen Kontrolle und Nachprüfung. </t>
  </si>
  <si>
    <t>Stand: 30.06.2024</t>
  </si>
  <si>
    <t>© Deutsches Jugendinstitut und Forschungsverbund DJI/TU Dortmund, 2024</t>
  </si>
  <si>
    <t>Zurück zum Inhalt</t>
  </si>
  <si>
    <r>
      <t>Pädagogisches und leitendes Personal</t>
    </r>
    <r>
      <rPr>
        <b/>
        <vertAlign val="superscript"/>
        <sz val="11"/>
        <rFont val="Calibri"/>
        <family val="2"/>
        <scheme val="minor"/>
      </rPr>
      <t xml:space="preserve">1 </t>
    </r>
  </si>
  <si>
    <t>Quelle: Rauschenbach, Thomas/Meiner-Teubner, Christiane/Böwing-Schmalenbrock, Melanie/Olszenka, Ninja (2020): Plätze. Personal. Finanzen. Bedarfsorientierte Vorausberechnungen für die Kindertages- und Grundschulbetreuung bis 2030. Teil 1: Kinder vor dem Schuleintritt. Dortmund: Eigenverlag Forschungsverbund DJI/TU Dortmund.</t>
  </si>
  <si>
    <t>Tab. HF-03.2.1-3 Einrichtungen ohne Fluktuation von pädagogischem Personal binnen 12 Monaten 2020 (in %)</t>
  </si>
  <si>
    <t>Tab. HF-03.2.4-1 Einrichtungen, in denen Stellen für pädagogische Fachkräfte seit mind. 6 Monaten aufgrund von mangelnden Bewerbungen nicht besetzt werden konnten 2022 nach Ländern (in %)</t>
  </si>
  <si>
    <t>Tab. HF-03.2.4-2 Einrichtungen, in denen Stellen für pädagogische Fachkräfte seit mind. 6 Monaten aufgrund von mangelnden Bewerbungen nicht besetzt werden konnten 2020 nach Ländern (in %)</t>
  </si>
  <si>
    <t xml:space="preserve">Zurück zum Inhalt </t>
  </si>
  <si>
    <t>Tab. HF-03.4.1-2 Teilnahme des pädagogischen Personals an Fort- und Weiterbildung in den letzten 12 Monaten 2020 nach Ländern (in %)</t>
  </si>
  <si>
    <t>Tab. HF-03.5.4-3 Einrichtungen, in denen ein schriftliches Einarbeitungskonzept für neue pädagogische MitarbeiterInnen vorhanden ist 2020 nach Ländern (in %)</t>
  </si>
  <si>
    <t>Tab. HF-03.5.4-2 Zuständig für die Einarbeitung neuer pädagogischer MitarbeiterInnen in Kindertageseinrichtungen 2022 nach Ländern (in %)</t>
  </si>
  <si>
    <t>Tab. HF-03.5.4-1 Einrichtungen, in denen ein schriftliches Einarbeitungskonzept für neue pädagogische MitarbeiterInnen vorhanden ist 2022 nach Ländern (in %)</t>
  </si>
  <si>
    <t>Tab. HF-03.5.4-4 Zuständig für die Einarbeitung neuer pädagogischer MitarbeiterInnen in Kindertageseinrichtungen 2020 nach Ländern (in %)</t>
  </si>
  <si>
    <t>Weiterführende Informationen:</t>
  </si>
  <si>
    <t>ERiK-Projekt-Webseite</t>
  </si>
  <si>
    <t>Projekt-Website TU-Dortmund</t>
  </si>
  <si>
    <t>ERiK-Berichte</t>
  </si>
  <si>
    <t>Ausgewiesene Maßzahl(en)</t>
  </si>
  <si>
    <t>Anzahl &amp; Anteil am päd. Personal nach Geschlecht und Altersgruppen</t>
  </si>
  <si>
    <t>Anzahl &amp; Anteil am päd. Personal</t>
  </si>
  <si>
    <t xml:space="preserve"> Tab. HF-03.5.6/7/8-1 Einschätzung der Arbeitsbedingungen durch das pädagogische Personal 2022 nach Ländern (Mittelwert)</t>
  </si>
  <si>
    <t xml:space="preserve"> Tab. HF-03.5.6/7/8-2 Einschätzung der Arbeitsbedingungen durch das pädagogische Personal 2020 nach Ländern (Mittelwert)</t>
  </si>
  <si>
    <t xml:space="preserve">Anzahl &amp; Anteil an Teams </t>
  </si>
  <si>
    <t>Mittelwert des Fort- und Weiterbildungsbedarfs des päd. Personals</t>
  </si>
  <si>
    <t>Mittelwert der Berufserfahrung des päd. Personals</t>
  </si>
  <si>
    <t>Mittelwert der Fort- und Weiterbildungen des päd. Personals</t>
  </si>
  <si>
    <t xml:space="preserve">Mittelwert der zur Verfügung gestellten Fort- und Weiterbildungstagen durch den Träger </t>
  </si>
  <si>
    <t xml:space="preserve">Durchschnittliche Erfüllung der Arbeitsbedingungen (Mittelwert) </t>
  </si>
  <si>
    <t>Tab. HF-03.2.1-1 Einrichtungen ohne Fluktuation von pädagogischem Personal binnen 12 Monaten 2022 (in %)</t>
  </si>
  <si>
    <t xml:space="preserve">Mittelwert für berufliche Pläne des päd. Personals </t>
  </si>
  <si>
    <t>Anteil der Einrichtungen ohne Fluktuation</t>
  </si>
  <si>
    <t xml:space="preserve">Anteil an päd. Personal nach Fluktuationsgründen </t>
  </si>
  <si>
    <t>Anzahl, Quartile &amp; Median nach Geschlecht</t>
  </si>
  <si>
    <t>Anzahl, Quartile &amp; Median nach Alter</t>
  </si>
  <si>
    <r>
      <t>1</t>
    </r>
    <r>
      <rPr>
        <sz val="8.5"/>
        <color theme="1"/>
        <rFont val="Calibri"/>
        <family val="2"/>
        <scheme val="minor"/>
      </rPr>
      <t xml:space="preserve"> Ohne Hort- und Hortgruppenpersonal.</t>
    </r>
  </si>
  <si>
    <t>Quelle: Forschungsdatenzentrum der Statistischen Ämter des Bundes und der Länder, Statistik der Kinder- und Jugendhilfe, Kinder und tätige Personen in Tageseinrichtungen 2022, https://doi.org/10.21242/22541.2022.00.00.1.1.0, Berechnungen des Forschungsverbundes DJI/TU Dortmund.</t>
  </si>
  <si>
    <t>Quelle: Forschungsdatenzentrum der Statistischen Ämter des Bundes und der Länder, Statistik der Kinder- und Jugendhilfe, Kinder und tätige Personen in Tageseinrichtungen 2021, https://doi.org/10.21242/22541.2021.00.00.1.1.0, Berechnungen des Forschungsverbundes DJI/TU Dortmund.</t>
  </si>
  <si>
    <r>
      <rPr>
        <vertAlign val="superscript"/>
        <sz val="8.5"/>
        <color theme="1"/>
        <rFont val="Calibri"/>
        <family val="2"/>
        <scheme val="minor"/>
      </rPr>
      <t>1</t>
    </r>
    <r>
      <rPr>
        <sz val="8.5"/>
        <color theme="1"/>
        <rFont val="Calibri"/>
        <family val="2"/>
        <scheme val="minor"/>
      </rPr>
      <t xml:space="preserve"> Ohne Hort- und Hortgruppenpersonal.</t>
    </r>
  </si>
  <si>
    <t>Quelle: Forschungsdatenzentrum der Statistischen Ämter des Bundes und der Länder, Statistik der Kinder- und Jugendhilfe, Kinder und tätige Personen in Tageseinrichtungen 2020, https://doi.org/10.21242/22541.2020.00.00.1.1.0, Berechnungen des Forschungsverbundes DJI/TU Dortmund.</t>
  </si>
  <si>
    <t>Quelle: Forschungsdatenzentrum der Statistischen Ämter des Bundes und der Länder, Statistik der Kinder- und Jugendhilfe, Kinder und tätige Personen in Tageseinrichtungen 2019, https://doi.org/10.21242/22541.2019.00.00.1.1.0, Berechnungen des Forschungsverbundes DJI/TU Dortmund.</t>
  </si>
  <si>
    <t>Quelle: Forschungsdatenzentrum der Statistischen Ämter des Bundes und der Länder, Statistik der Kinder- und Jugendhilfe, Kinder und tätige Personen in Tageseinrichtungen 2018, https://doi.org/10.21242/22541.2018.00.00.1.1.0, Berechnungen des Forschungsverbundes DJI/TU Dortmund.</t>
  </si>
  <si>
    <t>Hinweis: . Sperrungen aufgrund zu geringer Fallzahlen.</t>
  </si>
  <si>
    <r>
      <t>1</t>
    </r>
    <r>
      <rPr>
        <sz val="8.5"/>
        <rFont val="Calibri"/>
        <family val="2"/>
        <scheme val="minor"/>
      </rPr>
      <t xml:space="preserve"> Ohne Hort- und Hortgruppenpersonal</t>
    </r>
    <r>
      <rPr>
        <vertAlign val="superscript"/>
        <sz val="8.5"/>
        <rFont val="Calibri"/>
        <family val="2"/>
        <scheme val="minor"/>
      </rPr>
      <t>.</t>
    </r>
  </si>
  <si>
    <r>
      <t>1</t>
    </r>
    <r>
      <rPr>
        <sz val="8.5"/>
        <color theme="1"/>
        <rFont val="Calibri"/>
        <family val="2"/>
        <scheme val="minor"/>
      </rPr>
      <t>Ohne Hort- und Hortgruppenpersonal.</t>
    </r>
  </si>
  <si>
    <r>
      <t xml:space="preserve">1 </t>
    </r>
    <r>
      <rPr>
        <sz val="8.5"/>
        <color theme="1"/>
        <rFont val="Calibri"/>
        <family val="2"/>
        <scheme val="minor"/>
      </rPr>
      <t>Ohne Hort- und Hortgruppenpersonal.</t>
    </r>
  </si>
  <si>
    <r>
      <rPr>
        <vertAlign val="superscript"/>
        <sz val="8.5"/>
        <color theme="1"/>
        <rFont val="Calibri"/>
        <family val="2"/>
        <scheme val="minor"/>
      </rPr>
      <t xml:space="preserve">1 </t>
    </r>
    <r>
      <rPr>
        <sz val="8.5"/>
        <color theme="1"/>
        <rFont val="Calibri"/>
        <family val="2"/>
        <scheme val="minor"/>
      </rPr>
      <t>Ohne Hort- und Hortgruppenpersonal.</t>
    </r>
  </si>
  <si>
    <r>
      <t xml:space="preserve">Tab. HF-03.1.4-1 Jährlicher Personalgesamtbedarf </t>
    </r>
    <r>
      <rPr>
        <b/>
        <vertAlign val="superscript"/>
        <sz val="11"/>
        <color rgb="FF010205"/>
        <rFont val="Calibri"/>
        <family val="2"/>
        <scheme val="minor"/>
      </rPr>
      <t>1</t>
    </r>
    <r>
      <rPr>
        <b/>
        <sz val="11"/>
        <color rgb="FF010205"/>
        <rFont val="Calibri"/>
        <family val="2"/>
        <scheme val="minor"/>
      </rPr>
      <t xml:space="preserve"> 2020 bis 2030 für Kinder vor dem Schuleintritt in Kindertageseinrichtungen (Spannbreite</t>
    </r>
    <r>
      <rPr>
        <b/>
        <vertAlign val="superscript"/>
        <sz val="11"/>
        <color rgb="FF010205"/>
        <rFont val="Calibri"/>
        <family val="2"/>
        <scheme val="minor"/>
      </rPr>
      <t>2</t>
    </r>
    <r>
      <rPr>
        <b/>
        <sz val="11"/>
        <color rgb="FF010205"/>
        <rFont val="Calibri"/>
        <family val="2"/>
        <scheme val="minor"/>
      </rPr>
      <t>, kumulierte Anzahl an neu einzustellenden Personen im Vergleich zu 2019) nach Ländergruppen</t>
    </r>
  </si>
  <si>
    <r>
      <t>Tab. HF-03.3.1.1-1 Schüler/-innen im 1. Ausbildungsjahr zum/zur Erzieher/-in für das Schuljahr 2021/22 nach Ländern</t>
    </r>
    <r>
      <rPr>
        <b/>
        <vertAlign val="superscript"/>
        <sz val="11"/>
        <rFont val="Calibri"/>
        <family val="2"/>
        <scheme val="minor"/>
      </rPr>
      <t>1</t>
    </r>
  </si>
  <si>
    <r>
      <rPr>
        <vertAlign val="superscript"/>
        <sz val="8.5"/>
        <rFont val="Calibri"/>
        <family val="2"/>
        <scheme val="minor"/>
      </rPr>
      <t>1</t>
    </r>
    <r>
      <rPr>
        <sz val="8.5"/>
        <rFont val="Calibri"/>
        <family val="2"/>
        <scheme val="minor"/>
      </rPr>
      <t xml:space="preserve"> Schüler/-innen im 1. Ausbildungsjahr einer praxisintegrierten Ausbildung (PiA) zum/zur Erzieher/-in sind in diesen Zahlen enthalten.</t>
    </r>
  </si>
  <si>
    <t>Quelle: Statistisches Bundesamt, Fachserie 11, Reihe 2, 2021/22, sowie ergänzende Tabellen zur Fachserie; Statistische Landesämter: WiFF-Länderabfrage, 2021/22.</t>
  </si>
  <si>
    <t>Quelle: Statistisches Bundesamt, Fachserie 11, Reihe 2, 2020/21, sowie ergänzende Tabellen zur Fachserie; Statistische Landesämter: WiFF-Länderabfrage, 2020/21.</t>
  </si>
  <si>
    <r>
      <t xml:space="preserve"> Tab. HF-03.3.1.1-3 Schüler/-innen im 1. Ausbildungsjahr zum/zur Erzieher/-in für das Schuljahr 2020/21 nach Ländern</t>
    </r>
    <r>
      <rPr>
        <b/>
        <vertAlign val="superscript"/>
        <sz val="11"/>
        <rFont val="Calibri"/>
        <family val="2"/>
        <scheme val="minor"/>
      </rPr>
      <t>1</t>
    </r>
  </si>
  <si>
    <r>
      <rPr>
        <vertAlign val="superscript"/>
        <sz val="8.5"/>
        <color indexed="8"/>
        <rFont val="Calibri"/>
        <family val="2"/>
        <scheme val="minor"/>
      </rPr>
      <t>1</t>
    </r>
    <r>
      <rPr>
        <sz val="8.5"/>
        <color indexed="8"/>
        <rFont val="Calibri"/>
        <family val="2"/>
        <scheme val="minor"/>
      </rPr>
      <t xml:space="preserve"> Schüler/-innen im 1. Ausbildungsjahr einer praxisintegrierten Ausbildung (PiA) zum/zur Erzieher/-in sind in diesen Zahlen enthalten.</t>
    </r>
  </si>
  <si>
    <r>
      <t>Tab. HF-03.3.1.1-5 Schüler/-innen im 1. Ausbildungsjahr zum/zur Erzieher/-in für das Schuljahr 2019/20 nach Ländern</t>
    </r>
    <r>
      <rPr>
        <b/>
        <vertAlign val="superscript"/>
        <sz val="11"/>
        <rFont val="Calibri"/>
        <family val="2"/>
        <scheme val="minor"/>
      </rPr>
      <t>1</t>
    </r>
  </si>
  <si>
    <t>Quelle: Statistisches Bundesamt, Fachserie 11, Reihe 2, 2019/20, sowie ergänzende Tabellen zur Fachserie; Statistische Landesämter: WiFF-Länderabfrage, 2019/20.</t>
  </si>
  <si>
    <t>Quelle: Statistisches Bundesamt, Fachserie 11, Reihe 2, 2018/19, sowie ergänzende Tabellen zur Fachserie; Statistische Landesämter: WiFF-Länderabfrage, 2018/19.</t>
  </si>
  <si>
    <t>Quelle: Statistisches Bundesamt, Fachserie 11, Reihe 2, 2017/18, sowie ergänzende Tabellen zur Fachserie; Statistische Landesämter: WiFF-Länderabfrage, 2017/18.</t>
  </si>
  <si>
    <r>
      <t>Tab. HF-03.3.1.3-1 Schüler/-innen im 1. Ausbildungsjahr zum Sozialassistent/zur Sozialassistentin</t>
    </r>
    <r>
      <rPr>
        <b/>
        <vertAlign val="superscript"/>
        <sz val="11"/>
        <rFont val="Calibri"/>
        <family val="2"/>
        <scheme val="minor"/>
      </rPr>
      <t>1</t>
    </r>
    <r>
      <rPr>
        <b/>
        <sz val="11"/>
        <rFont val="Calibri"/>
        <family val="2"/>
        <scheme val="minor"/>
      </rPr>
      <t xml:space="preserve"> für das Schuljahr 2021/22 nach Ländern</t>
    </r>
    <r>
      <rPr>
        <b/>
        <vertAlign val="superscript"/>
        <sz val="11"/>
        <rFont val="Calibri"/>
        <family val="2"/>
        <scheme val="minor"/>
      </rPr>
      <t>2</t>
    </r>
  </si>
  <si>
    <r>
      <rPr>
        <vertAlign val="superscript"/>
        <sz val="8.5"/>
        <rFont val="Calibri"/>
        <family val="2"/>
        <scheme val="minor"/>
      </rPr>
      <t>1</t>
    </r>
    <r>
      <rPr>
        <sz val="8.5"/>
        <rFont val="Calibri"/>
        <family val="2"/>
        <scheme val="minor"/>
      </rPr>
      <t xml:space="preserve"> In Bremen, Hamburg, Niedersachsen und Schleswig-Holstein lautet die Berufsbezeichnung „Sozialpädagogische Assistentin/Sozialpädagogischer Assistent “. In Bremen inkl. inkl. Sozialassistenten an anerk. Ergänzungsschulen.</t>
    </r>
  </si>
  <si>
    <r>
      <rPr>
        <vertAlign val="superscript"/>
        <sz val="8.5"/>
        <rFont val="Calibri"/>
        <family val="2"/>
        <scheme val="minor"/>
      </rPr>
      <t>2</t>
    </r>
    <r>
      <rPr>
        <sz val="8.5"/>
        <rFont val="Calibri"/>
        <family val="2"/>
        <scheme val="minor"/>
      </rPr>
      <t xml:space="preserve"> Die Ausbildung zur Sozialassistentin bzw. zum Sozialassistenten wird nur in den dargestellten Ländern angeboten.</t>
    </r>
  </si>
  <si>
    <t>Quelle: Statistisches Bundesamt, Fachserie 11, Reihe 2, 2020/2021, sowie ergänzende Tabellen zur Fachserie; Statistische Landesämter: WiFF-Länderabfrage, 2020/21.</t>
  </si>
  <si>
    <r>
      <t>Tab. HF-03.3.1.3-3 Schüler/-innen im 1. Ausbildungsjahr zum Sozialassistent/zur Sozialassistentin</t>
    </r>
    <r>
      <rPr>
        <b/>
        <vertAlign val="superscript"/>
        <sz val="11"/>
        <rFont val="Calibri"/>
        <family val="2"/>
        <scheme val="minor"/>
      </rPr>
      <t>1</t>
    </r>
    <r>
      <rPr>
        <b/>
        <sz val="11"/>
        <rFont val="Calibri"/>
        <family val="2"/>
        <scheme val="minor"/>
      </rPr>
      <t xml:space="preserve"> für das Schuljahr 2020/21 nach Ländern</t>
    </r>
    <r>
      <rPr>
        <b/>
        <vertAlign val="superscript"/>
        <sz val="11"/>
        <rFont val="Calibri"/>
        <family val="2"/>
        <scheme val="minor"/>
      </rPr>
      <t>2</t>
    </r>
  </si>
  <si>
    <r>
      <rPr>
        <vertAlign val="superscript"/>
        <sz val="8.5"/>
        <color rgb="FF000000"/>
        <rFont val="Calibri"/>
        <family val="2"/>
        <scheme val="minor"/>
      </rPr>
      <t>1</t>
    </r>
    <r>
      <rPr>
        <sz val="8.5"/>
        <color indexed="8"/>
        <rFont val="Calibri"/>
        <family val="2"/>
        <scheme val="minor"/>
      </rPr>
      <t xml:space="preserve"> In Bremen, Hamburg, Niedersachsen und Schleswig-Holstein lautet die Berufsbezeichnung „Sozialpädagogische Assistentin/Sozialpädagogischer Assistent “. In Bremen inkl. inkl. Sozialassistenten an anerk. Ergänzungsschulen.</t>
    </r>
  </si>
  <si>
    <r>
      <rPr>
        <vertAlign val="superscript"/>
        <sz val="8.5"/>
        <color theme="1"/>
        <rFont val="Calibri"/>
        <family val="2"/>
        <scheme val="minor"/>
      </rPr>
      <t>2</t>
    </r>
    <r>
      <rPr>
        <sz val="8.5"/>
        <color theme="1"/>
        <rFont val="Calibri"/>
        <family val="2"/>
        <scheme val="minor"/>
      </rPr>
      <t xml:space="preserve"> Die Ausbildung zur Sozialassistentin bzw. zum Sozialassistenten wird nur in den dargestellten Ländern angeboten.</t>
    </r>
  </si>
  <si>
    <t>Quelle: Statistisches Bundesamt, Fachserie 11, Reihe 2, 2019/2020, sowie ergänzende Tabellen zur Fachserie; Statistische Landesämter: WiFF-Länderabfrage, 2019/20.</t>
  </si>
  <si>
    <r>
      <t>Tab. HF-03.3.1.3-5 Schüler/-innen im 1. Ausbildungsjahr zum Sozialassistent/zur Sozialassistentin</t>
    </r>
    <r>
      <rPr>
        <b/>
        <vertAlign val="superscript"/>
        <sz val="11"/>
        <rFont val="Calibri"/>
        <family val="2"/>
        <scheme val="minor"/>
      </rPr>
      <t>1</t>
    </r>
    <r>
      <rPr>
        <b/>
        <sz val="11"/>
        <rFont val="Calibri"/>
        <family val="2"/>
        <scheme val="minor"/>
      </rPr>
      <t xml:space="preserve"> für das Schuljahr 2019/20 nach Ländern</t>
    </r>
    <r>
      <rPr>
        <b/>
        <vertAlign val="superscript"/>
        <sz val="11"/>
        <rFont val="Calibri"/>
        <family val="2"/>
        <scheme val="minor"/>
      </rPr>
      <t>2</t>
    </r>
  </si>
  <si>
    <t>Quelle: Statistisches Bundesamt, Fachserie 11, Reihe 2, 2018/2019, sowie ergänzende Tabellen zur Fachserie; Statistische Landesämter: WiFF-Länderabfrage, 2018/19.</t>
  </si>
  <si>
    <r>
      <t>Tab. HF-03.3.1.3-6 Schüler/-innen im 1. Ausbildungsjahr zum Sozialassistent/zur Sozialassistentin</t>
    </r>
    <r>
      <rPr>
        <b/>
        <vertAlign val="superscript"/>
        <sz val="11"/>
        <rFont val="Calibri"/>
        <family val="2"/>
        <scheme val="minor"/>
      </rPr>
      <t>1</t>
    </r>
    <r>
      <rPr>
        <b/>
        <sz val="11"/>
        <rFont val="Calibri"/>
        <family val="2"/>
        <scheme val="minor"/>
      </rPr>
      <t xml:space="preserve"> für das Schuljahr 2018/19 nach Ländern</t>
    </r>
    <r>
      <rPr>
        <b/>
        <vertAlign val="superscript"/>
        <sz val="11"/>
        <rFont val="Calibri"/>
        <family val="2"/>
        <scheme val="minor"/>
      </rPr>
      <t>2</t>
    </r>
  </si>
  <si>
    <r>
      <rPr>
        <vertAlign val="superscript"/>
        <sz val="8.5"/>
        <color rgb="FF000000"/>
        <rFont val="Calibri"/>
        <family val="2"/>
        <scheme val="minor"/>
      </rPr>
      <t>1</t>
    </r>
    <r>
      <rPr>
        <sz val="8.5"/>
        <color indexed="8"/>
        <rFont val="Calibri"/>
        <family val="2"/>
        <scheme val="minor"/>
      </rPr>
      <t xml:space="preserve"> In Bremen, Hamburg, Niedersachsen und Schleswig-Holstein lautet die Berufsbezeichnung „Sozialpädagogische Assistentin/Sozialpädagogischer Assistent “.</t>
    </r>
  </si>
  <si>
    <t>Quelle: Statistisches Bundesamt, Fachserie 11, Reihe 2, 2017/2018, sowie ergänzende Tabellen zur Fachserie; Statistische Landesämter: WiFF-Länderabfrage, 2017/18.</t>
  </si>
  <si>
    <r>
      <t>Tab. HF-03.3.1.4-1 Schüler/-innen im 1. Ausbildungsjahr zum/zur Kinderpfleger/-in für das Schuljahr 2021/22 nach Ländern</t>
    </r>
    <r>
      <rPr>
        <b/>
        <vertAlign val="superscript"/>
        <sz val="11"/>
        <rFont val="Calibri"/>
        <family val="2"/>
        <scheme val="minor"/>
      </rPr>
      <t>1</t>
    </r>
  </si>
  <si>
    <r>
      <t>Bremen</t>
    </r>
    <r>
      <rPr>
        <vertAlign val="superscript"/>
        <sz val="9"/>
        <color rgb="FF000000"/>
        <rFont val="Calibri"/>
        <family val="2"/>
        <scheme val="minor"/>
      </rPr>
      <t>2</t>
    </r>
  </si>
  <si>
    <r>
      <rPr>
        <vertAlign val="superscript"/>
        <sz val="8.5"/>
        <rFont val="Calibri"/>
        <family val="2"/>
        <scheme val="minor"/>
      </rPr>
      <t>1</t>
    </r>
    <r>
      <rPr>
        <sz val="8.5"/>
        <rFont val="Calibri"/>
        <family val="2"/>
        <scheme val="minor"/>
      </rPr>
      <t xml:space="preserve"> Die Ausbildung zur Kinderpflegerin bzw. zum Kinderpfleger wird nur in den dargestellten Ländern angeboten.</t>
    </r>
  </si>
  <si>
    <r>
      <rPr>
        <vertAlign val="superscript"/>
        <sz val="8.5"/>
        <rFont val="Calibri"/>
        <family val="2"/>
        <scheme val="minor"/>
      </rPr>
      <t>2</t>
    </r>
    <r>
      <rPr>
        <sz val="8.5"/>
        <rFont val="Calibri"/>
        <family val="2"/>
        <scheme val="minor"/>
      </rPr>
      <t xml:space="preserve"> Der Ausbildungsgang  zur Kinderpflegerin bzw. zum Kinderpfleger wurde in Bremen seit dem 01. August 2011 eingestellt. Das letzte dritte Ausbildungsjahr endet am 31. Juli 2013. Seit dem Schuljahr 2019/20 wird der Ausbildungsgang wieder angeboten.</t>
    </r>
  </si>
  <si>
    <r>
      <rPr>
        <vertAlign val="superscript"/>
        <sz val="8.5"/>
        <rFont val="Calibri"/>
        <family val="2"/>
        <scheme val="minor"/>
      </rPr>
      <t>2</t>
    </r>
    <r>
      <rPr>
        <sz val="8.5"/>
        <rFont val="Calibri"/>
        <family val="2"/>
        <scheme val="minor"/>
      </rPr>
      <t xml:space="preserve"> Der Ausbildungsgang  zur Kinderpflegerin bzw. zum Kinderpfleger wurde in Bremen seit dem 01. August 2011 eingestellt. Das letzte dritte Ausbildungsjahr endet am 31. Juli 2013. Seit dem Schuljahr 2019/20 wird der Ausbildungsgang wieder angeboten, sodass für das Schuljahr 2018/19  keine Ausbildungsabschlüsse ausgewiesen werden können.</t>
    </r>
  </si>
  <si>
    <r>
      <t>Tab. HF-03.3.1.4-3 Schüler/-innen im 1. Ausbildungsjahr zum/zur Kinderpfleger/-in für das Schuljahr 2020/21 nach Ländern</t>
    </r>
    <r>
      <rPr>
        <b/>
        <vertAlign val="superscript"/>
        <sz val="11"/>
        <rFont val="Calibri"/>
        <family val="2"/>
        <scheme val="minor"/>
      </rPr>
      <t>1</t>
    </r>
  </si>
  <si>
    <r>
      <rPr>
        <vertAlign val="superscript"/>
        <sz val="8.5"/>
        <color theme="1"/>
        <rFont val="Calibri"/>
        <family val="2"/>
        <scheme val="minor"/>
      </rPr>
      <t>1</t>
    </r>
    <r>
      <rPr>
        <sz val="8.5"/>
        <color theme="1"/>
        <rFont val="Calibri"/>
        <family val="2"/>
        <scheme val="minor"/>
      </rPr>
      <t xml:space="preserve"> Die Ausbildung zur Kinderpflegerin bzw. zum Kinderpfleger wird nur in den dargestellten Ländern angeboten.</t>
    </r>
  </si>
  <si>
    <r>
      <rPr>
        <vertAlign val="superscript"/>
        <sz val="8.5"/>
        <color theme="1"/>
        <rFont val="Calibri"/>
        <family val="2"/>
        <scheme val="minor"/>
      </rPr>
      <t>2</t>
    </r>
    <r>
      <rPr>
        <sz val="8.5"/>
        <color theme="1"/>
        <rFont val="Calibri"/>
        <family val="2"/>
        <scheme val="minor"/>
      </rPr>
      <t xml:space="preserve"> Der Ausbildungsgang  zur Kinderpflegerin bzw. zum Kinderpfleger wurde in Bremen seit dem 01. August 2011 eingestellt. Das letzte dritte Ausbildungsjahr endet am 31. Juli 2013. Seit dem Schuljahr 2019/20 wird der Ausbildungsgang wieder angeboten.</t>
    </r>
  </si>
  <si>
    <r>
      <rPr>
        <vertAlign val="superscript"/>
        <sz val="8.5"/>
        <color theme="1"/>
        <rFont val="Calibri"/>
        <family val="2"/>
        <scheme val="minor"/>
      </rPr>
      <t>2</t>
    </r>
    <r>
      <rPr>
        <sz val="8.5"/>
        <color theme="1"/>
        <rFont val="Calibri"/>
        <family val="2"/>
        <scheme val="minor"/>
      </rPr>
      <t xml:space="preserve"> Der Ausbildungsgang  zur Kinderpflegerin bzw. zum Kinderpfleger wurde in Bremen seit dem 01. August 2011 eingestellt. Das letzte dritte Ausbildungsjahr endet am 31. Juli 2013. Seit dem Schuljahr 2019/20 wird der Ausbildungsgang wieder angeboten, sodass für das Schuljahr 2018/19  keine Ausbildungsabschlüsse ausgewiesen werden können.</t>
    </r>
  </si>
  <si>
    <r>
      <t>Tab. HF-03.3.1.4-5 Schüler/-innen im 1. Ausbildungsjahr zum/zur Kinderpfleger/-in für das Schuljahr 2019/20 nach Ländern</t>
    </r>
    <r>
      <rPr>
        <b/>
        <vertAlign val="superscript"/>
        <sz val="11"/>
        <rFont val="Calibri"/>
        <family val="2"/>
        <scheme val="minor"/>
      </rPr>
      <t>1</t>
    </r>
  </si>
  <si>
    <r>
      <t>Tab. HF-03.3.1.4-7 Schüler/-innen im 1. Ausbildungsjahr zum/zur Kinderpfleger/-in für das Schuljahr 2018/19 nach Ländern</t>
    </r>
    <r>
      <rPr>
        <b/>
        <vertAlign val="superscript"/>
        <sz val="11"/>
        <rFont val="Calibri"/>
        <family val="2"/>
        <scheme val="minor"/>
      </rPr>
      <t>1</t>
    </r>
  </si>
  <si>
    <r>
      <t>Tab. HF-03.3.2-1 Pädagogisches und leitendes Personal</t>
    </r>
    <r>
      <rPr>
        <b/>
        <vertAlign val="superscript"/>
        <sz val="11"/>
        <rFont val="Calibri"/>
        <family val="2"/>
        <scheme val="minor"/>
      </rPr>
      <t>1</t>
    </r>
    <r>
      <rPr>
        <b/>
        <sz val="11"/>
        <rFont val="Calibri"/>
        <family val="2"/>
        <scheme val="minor"/>
      </rPr>
      <t xml:space="preserve"> in Kindertageseinrichtungen 2022 nach beruflicher Qualifikation und Ländern</t>
    </r>
  </si>
  <si>
    <r>
      <t>einschlägiger Hochschulabschluss</t>
    </r>
    <r>
      <rPr>
        <b/>
        <vertAlign val="superscript"/>
        <sz val="11"/>
        <rFont val="Calibri"/>
        <family val="2"/>
        <scheme val="minor"/>
      </rPr>
      <t>2</t>
    </r>
  </si>
  <si>
    <r>
      <t>einschlägiger Fachschulabschluss</t>
    </r>
    <r>
      <rPr>
        <b/>
        <vertAlign val="superscript"/>
        <sz val="11"/>
        <rFont val="Calibri"/>
        <family val="2"/>
        <scheme val="minor"/>
      </rPr>
      <t>3</t>
    </r>
  </si>
  <si>
    <r>
      <t>einschlägiger Berufsfachschulabschluss</t>
    </r>
    <r>
      <rPr>
        <b/>
        <vertAlign val="superscript"/>
        <sz val="11"/>
        <rFont val="Calibri"/>
        <family val="2"/>
        <scheme val="minor"/>
      </rPr>
      <t>4</t>
    </r>
  </si>
  <si>
    <r>
      <t>Sonstige Ausbildungen</t>
    </r>
    <r>
      <rPr>
        <b/>
        <vertAlign val="superscript"/>
        <sz val="11"/>
        <rFont val="Calibri"/>
        <family val="2"/>
        <scheme val="minor"/>
      </rPr>
      <t>5</t>
    </r>
  </si>
  <si>
    <r>
      <t>2</t>
    </r>
    <r>
      <rPr>
        <sz val="8.5"/>
        <color rgb="FF000000"/>
        <rFont val="Calibri"/>
        <family val="2"/>
        <scheme val="minor"/>
      </rPr>
      <t xml:space="preserve"> Zu der Kategorie gehören die Bildungsabschlüsse Dipl.-Sozialpädagoge/-in oder Dipl.-Sozialarbeiter/in oder Dipl. Heilpädagogen/-innen (FH oder vergleichbarer Abschluss), Dipl.-Pädagoge/-in oder Dipl.-Sozialpädagoge/-in oder Dipl.-Erziehungswissenschaftler/in (Uni oder vergleichbarer Abschluss) oder staatlich anerkannte/r Kindheitspädagoge/-in (Bachelor/Master).</t>
    </r>
    <r>
      <rPr>
        <vertAlign val="superscript"/>
        <sz val="8.5"/>
        <color rgb="FF000000"/>
        <rFont val="Calibri"/>
        <family val="2"/>
        <scheme val="minor"/>
      </rPr>
      <t xml:space="preserve">          </t>
    </r>
  </si>
  <si>
    <r>
      <t xml:space="preserve">3 </t>
    </r>
    <r>
      <rPr>
        <sz val="8.5"/>
        <color theme="1"/>
        <rFont val="Calibri"/>
        <family val="2"/>
        <scheme val="minor"/>
      </rPr>
      <t xml:space="preserve"> Zu der Kategorie gehören die Bildungsabschlüsse Erzieher/in, Heilpädagoge/-in (Fachschule) oder Heilerzieher/in, Heilerziehungspfleger/in.</t>
    </r>
  </si>
  <si>
    <r>
      <t xml:space="preserve">4  </t>
    </r>
    <r>
      <rPr>
        <sz val="8.5"/>
        <color theme="1"/>
        <rFont val="Calibri"/>
        <family val="2"/>
        <scheme val="minor"/>
      </rPr>
      <t>Zu der Kategorie gehören die Bildungsabschlüsse Kinderpfleger/innen, Familienpfleger/innen, Assistenten/-innen im Sozialwesen, soziale oder medizinische Helferberufe.</t>
    </r>
  </si>
  <si>
    <r>
      <t>5</t>
    </r>
    <r>
      <rPr>
        <sz val="8.5"/>
        <color theme="1"/>
        <rFont val="Calibri"/>
        <family val="2"/>
        <scheme val="minor"/>
      </rPr>
      <t xml:space="preserve"> Zu der Kategorie gehören die Bildungsabschlüsse sonstige soziale/sozialpädagogische Kurzausbildung, Gesundheitsdienstberufe, Verwaltungs-/Büroberufe, sonstiger Berufsausbildungsabschluss.</t>
    </r>
  </si>
  <si>
    <r>
      <t>2</t>
    </r>
    <r>
      <rPr>
        <sz val="8.5"/>
        <color rgb="FF000000"/>
        <rFont val="Calibri"/>
        <family val="2"/>
        <scheme val="minor"/>
      </rPr>
      <t xml:space="preserve"> Zu der Kategorie gehören die Bildungsabschlüsse Dipl.-Sozialpädagoge/-in oder Dipl.-Sozialarbeiter/in oder Dipl. Heilpädagogen/-innen (FH oder vergleichbarer Abschluss), Dipl.-Pädagoge/-in oder Dipl.-Sozialpädagoge/-in oder Dipl.-Erziehungswissenschaftler/in (Uni oder vergleichbarer Abschluss) oder staatlich anerkannte/r Kindheitspädagoge/-in (Bachelor/Master).</t>
    </r>
  </si>
  <si>
    <r>
      <t>Tab. HF-03.3.2-2 Pädagogisches und leitendes Personal</t>
    </r>
    <r>
      <rPr>
        <b/>
        <vertAlign val="superscript"/>
        <sz val="11"/>
        <rFont val="Calibri"/>
        <family val="2"/>
        <scheme val="minor"/>
      </rPr>
      <t>1</t>
    </r>
    <r>
      <rPr>
        <b/>
        <sz val="11"/>
        <rFont val="Calibri"/>
        <family val="2"/>
        <scheme val="minor"/>
      </rPr>
      <t xml:space="preserve"> in Kindertageseinrichtungen 2021 nach beruflicher Qualifikation und Ländern</t>
    </r>
  </si>
  <si>
    <r>
      <t>Tab. HF-03.3.2-3 Pädagogisches und leitendes Personal</t>
    </r>
    <r>
      <rPr>
        <b/>
        <vertAlign val="superscript"/>
        <sz val="11"/>
        <rFont val="Calibri"/>
        <family val="2"/>
        <scheme val="minor"/>
      </rPr>
      <t>1</t>
    </r>
    <r>
      <rPr>
        <b/>
        <sz val="11"/>
        <rFont val="Calibri"/>
        <family val="2"/>
        <scheme val="minor"/>
      </rPr>
      <t xml:space="preserve"> in Kindertageseinrichtungen 2020 nach beruflicher Qualifikation und Ländern</t>
    </r>
  </si>
  <si>
    <r>
      <t>Tab. HF-03.3.2-4 Pädagogisches und leitendes Personal</t>
    </r>
    <r>
      <rPr>
        <b/>
        <vertAlign val="superscript"/>
        <sz val="11"/>
        <rFont val="Calibri"/>
        <family val="2"/>
        <scheme val="minor"/>
      </rPr>
      <t>1</t>
    </r>
    <r>
      <rPr>
        <b/>
        <sz val="11"/>
        <rFont val="Calibri"/>
        <family val="2"/>
        <scheme val="minor"/>
      </rPr>
      <t xml:space="preserve"> in Kindertageseinrichtungen 2019 nach beruflicher Qualifikation und Ländern</t>
    </r>
  </si>
  <si>
    <r>
      <t>Tab. HF-03.3.2-5 Pädagogisches und leitendes Personal</t>
    </r>
    <r>
      <rPr>
        <b/>
        <vertAlign val="superscript"/>
        <sz val="11"/>
        <rFont val="Calibri"/>
        <family val="2"/>
        <scheme val="minor"/>
      </rPr>
      <t>1</t>
    </r>
    <r>
      <rPr>
        <b/>
        <sz val="11"/>
        <rFont val="Calibri"/>
        <family val="2"/>
        <scheme val="minor"/>
      </rPr>
      <t xml:space="preserve"> in Kindertageseinrichtungen 2018 nach beruflicher Qualifikation und Ländern</t>
    </r>
  </si>
  <si>
    <r>
      <t>Erzieher/innen-Team</t>
    </r>
    <r>
      <rPr>
        <b/>
        <vertAlign val="superscript"/>
        <sz val="11"/>
        <rFont val="Calibri"/>
        <family val="2"/>
        <scheme val="minor"/>
      </rPr>
      <t>1</t>
    </r>
  </si>
  <si>
    <r>
      <t>Sozialpädagogisches Fach- und Berufsfachschulteam</t>
    </r>
    <r>
      <rPr>
        <b/>
        <vertAlign val="superscript"/>
        <sz val="11"/>
        <rFont val="Calibri"/>
        <family val="2"/>
        <scheme val="minor"/>
      </rPr>
      <t>2</t>
    </r>
  </si>
  <si>
    <r>
      <t>Akademisch erweitertes sozialpädagogisches Team</t>
    </r>
    <r>
      <rPr>
        <b/>
        <vertAlign val="superscript"/>
        <sz val="11"/>
        <rFont val="Calibri"/>
        <family val="2"/>
        <scheme val="minor"/>
      </rPr>
      <t>3</t>
    </r>
  </si>
  <si>
    <r>
      <t>Heilpädagogisch erweitertes sozialpädagogisches Team</t>
    </r>
    <r>
      <rPr>
        <b/>
        <vertAlign val="superscript"/>
        <sz val="11"/>
        <rFont val="Calibri"/>
        <family val="2"/>
        <scheme val="minor"/>
      </rPr>
      <t>4</t>
    </r>
  </si>
  <si>
    <r>
      <t>Gemischtes Team</t>
    </r>
    <r>
      <rPr>
        <b/>
        <vertAlign val="superscript"/>
        <sz val="11"/>
        <rFont val="Calibri"/>
        <family val="2"/>
        <scheme val="minor"/>
      </rPr>
      <t>5</t>
    </r>
  </si>
  <si>
    <r>
      <rPr>
        <vertAlign val="superscript"/>
        <sz val="8.5"/>
        <color theme="1"/>
        <rFont val="Calibri"/>
        <family val="2"/>
        <scheme val="minor"/>
      </rPr>
      <t xml:space="preserve">1 </t>
    </r>
    <r>
      <rPr>
        <sz val="8.5"/>
        <color theme="1"/>
        <rFont val="Calibri"/>
        <family val="2"/>
        <scheme val="minor"/>
      </rPr>
      <t>Teams, in denen fast ausschließlich Erzieherinnen und Erzieher tätig sind. (sonstige Berufe &lt; 20%).</t>
    </r>
  </si>
  <si>
    <r>
      <rPr>
        <vertAlign val="superscript"/>
        <sz val="8.5"/>
        <color theme="1"/>
        <rFont val="Calibri"/>
        <family val="2"/>
        <scheme val="minor"/>
      </rPr>
      <t xml:space="preserve">3 und 4 </t>
    </r>
    <r>
      <rPr>
        <sz val="8.5"/>
        <color theme="1"/>
        <rFont val="Calibri"/>
        <family val="2"/>
        <scheme val="minor"/>
      </rPr>
      <t>Die Zuordnung zum „Akademisch erweiterten sozialpädagogischen Team“ erfolgt vorrangig vor der Zuordnung zum „Heilpädagogisch erweitertes sozialpädagogisches Team“.</t>
    </r>
  </si>
  <si>
    <t>Hinweis: Aus Datenschutzgründen werden die Zahlen inklusive Horte ausgewiesen.</t>
  </si>
  <si>
    <t>Quelle: Forschungsdatenzentrum der Statistischen Ämter des Bundes und der Länder, Statistik der Kinder- und Jugendhilfe, Kinder und tätige Personen in Tageseinrichtungen 2022, https://doi.org/10.21242/22541.2022.00.00.1.1.0, Berechnungen der Weiterbildungsinitiative Frühpädagogische Fachkräfte.</t>
  </si>
  <si>
    <t>Quelle: Forschungsdatenzentrum der Statistischen Ämter des Bundes und der Länder, Statistik der Kinder- und Jugendhilfe, Kinder und tätige Personen in Tageseinrichtungen 2021, https://doi.org/10.21242/22541.2021.00.00.1.1.0, Berechnungen der Weiterbildungsinitiative Frühpädagogische Fachkräfte.</t>
  </si>
  <si>
    <t>Quelle: Forschungsdatenzentrum der Statistischen Ämter des Bundes und der Länder, Statistik der Kinder- und Jugendhilfe, Kinder und tätige Personen in Tageseinrichtungen 2020, https://doi.org/10.21242/22541.2020.00.00.1.1.0, Berechnungen der Weiterbildungsinitiative Frühpädagogische Fachkräfte.</t>
  </si>
  <si>
    <t>Quelle: Forschungsdatenzentrum der Statistischen Ämter des Bundes und der Länder, Statistik der Kinder- und Jugendhilfe, Kinder und tätige Personen in Tageseinrichtungen 2019, https://doi.org/10.21242/22541.2019.00.00.1.1.0, Berechnungen der Weiterbildungsinitiative Frühpädagogische Fachkräfte.</t>
  </si>
  <si>
    <t>Quelle: Forschungsdatenzentrum der Statistischen Ämter des Bundes und der Länder, Statistik der Kinder- und Jugendhilfe, Kinder und tätige Personen in Tageseinrichtungen 2018, https://doi.org/10.21242/22541.2018.00.00.1.1.0, Berechnungen der Weiterbildungsinitiative Frühpädagogische Fachkräfte.</t>
  </si>
  <si>
    <t>Erstellungsdatum: 21.07.2023, Zentraler Statistik-Service.</t>
  </si>
  <si>
    <t>Erstellungsdatum: 04.07.2022, Zentraler Statistik-Service.</t>
  </si>
  <si>
    <t>Erstellungsdatum: 26.07.2021, Statistik-Service Nordost.</t>
  </si>
  <si>
    <t>Hinweis: · Sperrungen aufgrund zu geringer Fallzahlen.</t>
  </si>
  <si>
    <r>
      <t>Tab. HF-03.5.2-1 Pädagogisches und leitendes Personal</t>
    </r>
    <r>
      <rPr>
        <b/>
        <vertAlign val="superscript"/>
        <sz val="11"/>
        <rFont val="Calibri"/>
        <family val="2"/>
        <scheme val="minor"/>
      </rPr>
      <t>1</t>
    </r>
    <r>
      <rPr>
        <b/>
        <sz val="11"/>
        <rFont val="Calibri"/>
        <family val="2"/>
        <scheme val="minor"/>
      </rPr>
      <t xml:space="preserve"> in Kindertageseinrichtungen 2022 nach Umfang der Beschäftigung und Ländern</t>
    </r>
  </si>
  <si>
    <r>
      <t>Tab. HF-03.5.2-2 Pädagogisches und leitendes Personal</t>
    </r>
    <r>
      <rPr>
        <b/>
        <vertAlign val="superscript"/>
        <sz val="11"/>
        <rFont val="Calibri"/>
        <family val="2"/>
        <scheme val="minor"/>
      </rPr>
      <t>1</t>
    </r>
    <r>
      <rPr>
        <b/>
        <sz val="11"/>
        <rFont val="Calibri"/>
        <family val="2"/>
        <scheme val="minor"/>
      </rPr>
      <t xml:space="preserve"> in Kindertageseinrichtungen 2021 nach Umfang der Beschäftigung und Ländern</t>
    </r>
  </si>
  <si>
    <r>
      <t>Tab. HF-03.5.2-3 Pädagogisches und leitendes Personal</t>
    </r>
    <r>
      <rPr>
        <b/>
        <vertAlign val="superscript"/>
        <sz val="11"/>
        <rFont val="Calibri"/>
        <family val="2"/>
        <scheme val="minor"/>
      </rPr>
      <t>1</t>
    </r>
    <r>
      <rPr>
        <b/>
        <sz val="11"/>
        <rFont val="Calibri"/>
        <family val="2"/>
        <scheme val="minor"/>
      </rPr>
      <t xml:space="preserve"> in Kindertageseinrichtungen 2020 nach Umfang der Beschäftigung und Ländern</t>
    </r>
  </si>
  <si>
    <r>
      <t>Tab. HF-03.5.2-4 Pädagogisches und leitendes Personal</t>
    </r>
    <r>
      <rPr>
        <b/>
        <vertAlign val="superscript"/>
        <sz val="11"/>
        <rFont val="Calibri"/>
        <family val="2"/>
        <scheme val="minor"/>
      </rPr>
      <t>1</t>
    </r>
    <r>
      <rPr>
        <b/>
        <sz val="11"/>
        <rFont val="Calibri"/>
        <family val="2"/>
        <scheme val="minor"/>
      </rPr>
      <t xml:space="preserve"> in Kindertageseinrichtungen 2019 nach Umfang der Beschäftigung und Ländern</t>
    </r>
  </si>
  <si>
    <r>
      <t>Tab. HF-03.5.2-5 Pädagogisches und leitendes Personal</t>
    </r>
    <r>
      <rPr>
        <b/>
        <vertAlign val="superscript"/>
        <sz val="11"/>
        <rFont val="Calibri"/>
        <family val="2"/>
        <scheme val="minor"/>
      </rPr>
      <t>1</t>
    </r>
    <r>
      <rPr>
        <b/>
        <sz val="11"/>
        <rFont val="Calibri"/>
        <family val="2"/>
        <scheme val="minor"/>
      </rPr>
      <t xml:space="preserve"> in Kindertageseinrichtungen 2018 nach Umfang der Beschäftigung und Ländern</t>
    </r>
  </si>
  <si>
    <r>
      <rPr>
        <vertAlign val="superscript"/>
        <sz val="8.5"/>
        <rFont val="Calibri"/>
        <family val="2"/>
        <scheme val="minor"/>
      </rPr>
      <t xml:space="preserve">1 </t>
    </r>
    <r>
      <rPr>
        <sz val="8.5"/>
        <rFont val="Calibri"/>
        <family val="2"/>
        <scheme val="minor"/>
      </rPr>
      <t>Ohne Hort- und Hortgruppenpersonal</t>
    </r>
  </si>
  <si>
    <r>
      <rPr>
        <vertAlign val="superscript"/>
        <sz val="8.5"/>
        <rFont val="Calibri"/>
        <family val="2"/>
        <scheme val="minor"/>
      </rPr>
      <t xml:space="preserve">1 </t>
    </r>
    <r>
      <rPr>
        <sz val="8.5"/>
        <rFont val="Calibri"/>
        <family val="2"/>
        <scheme val="minor"/>
      </rPr>
      <t>Ohne Hort- und Hortgruppenpersonal.</t>
    </r>
  </si>
  <si>
    <r>
      <rPr>
        <vertAlign val="superscript"/>
        <sz val="8.5"/>
        <rFont val="Calibri"/>
        <family val="2"/>
        <scheme val="minor"/>
      </rPr>
      <t xml:space="preserve">2 </t>
    </r>
    <r>
      <rPr>
        <sz val="8.5"/>
        <rFont val="Calibri"/>
        <family val="2"/>
        <scheme val="minor"/>
      </rPr>
      <t>Die Angaben beziehen sich auf Angestellte, Arbeiter/-innen und Beamte/-innen. Praktikant/-innen, Personen im freiwilligen sozialen Jahr/Bundesfreiwilligendienst und Angaben der Kategorie Sonstige wurden nicht berücksichtigt.</t>
    </r>
  </si>
  <si>
    <r>
      <t>Tab. HF-03.5.3-3 Pädagogisches und leitendes Personal</t>
    </r>
    <r>
      <rPr>
        <b/>
        <vertAlign val="superscript"/>
        <sz val="11"/>
        <rFont val="Calibri"/>
        <family val="2"/>
        <scheme val="minor"/>
      </rPr>
      <t>1</t>
    </r>
    <r>
      <rPr>
        <b/>
        <sz val="11"/>
        <rFont val="Calibri"/>
        <family val="2"/>
        <scheme val="minor"/>
      </rPr>
      <t xml:space="preserve"> in Kindertageseinrichtungen 2021 nach Befristung der Beschäftigung und Ländern</t>
    </r>
    <r>
      <rPr>
        <b/>
        <vertAlign val="superscript"/>
        <sz val="11"/>
        <rFont val="Calibri"/>
        <family val="2"/>
        <scheme val="minor"/>
      </rPr>
      <t>2</t>
    </r>
  </si>
  <si>
    <r>
      <t>Tab. HF-03.5.3-4 Pädagogisches und leitendes Personal</t>
    </r>
    <r>
      <rPr>
        <b/>
        <vertAlign val="superscript"/>
        <sz val="11"/>
        <rFont val="Calibri"/>
        <family val="2"/>
        <scheme val="minor"/>
      </rPr>
      <t>1</t>
    </r>
    <r>
      <rPr>
        <b/>
        <sz val="11"/>
        <rFont val="Calibri"/>
        <family val="2"/>
        <scheme val="minor"/>
      </rPr>
      <t xml:space="preserve"> in Kindertageseinrichtungen 2020 nach Befristung der Beschäftigung und Ländern</t>
    </r>
    <r>
      <rPr>
        <b/>
        <vertAlign val="superscript"/>
        <sz val="11"/>
        <rFont val="Calibri"/>
        <family val="2"/>
        <scheme val="minor"/>
      </rPr>
      <t>2</t>
    </r>
  </si>
  <si>
    <r>
      <t>Tab. HF-03.5.3-5 Pädagogisches und leitendes Personal</t>
    </r>
    <r>
      <rPr>
        <b/>
        <vertAlign val="superscript"/>
        <sz val="11"/>
        <rFont val="Calibri"/>
        <family val="2"/>
        <scheme val="minor"/>
      </rPr>
      <t>1</t>
    </r>
    <r>
      <rPr>
        <b/>
        <sz val="11"/>
        <rFont val="Calibri"/>
        <family val="2"/>
        <scheme val="minor"/>
      </rPr>
      <t xml:space="preserve"> in Kindertageseinrichtungen 2019 nach Befristung der Beschäftigung und Ländern</t>
    </r>
    <r>
      <rPr>
        <b/>
        <vertAlign val="superscript"/>
        <sz val="11"/>
        <rFont val="Calibri"/>
        <family val="2"/>
        <scheme val="minor"/>
      </rPr>
      <t>2</t>
    </r>
  </si>
  <si>
    <r>
      <t>Tab. HF-03.5.3-6 Pädagogisches und leitendes Personal</t>
    </r>
    <r>
      <rPr>
        <b/>
        <vertAlign val="superscript"/>
        <sz val="11"/>
        <rFont val="Calibri"/>
        <family val="2"/>
        <scheme val="minor"/>
      </rPr>
      <t>1</t>
    </r>
    <r>
      <rPr>
        <b/>
        <sz val="11"/>
        <rFont val="Calibri"/>
        <family val="2"/>
        <scheme val="minor"/>
      </rPr>
      <t xml:space="preserve"> in Kindertageseinrichtungen 2018 nach Befristung der Beschäftigung und Ländern</t>
    </r>
    <r>
      <rPr>
        <b/>
        <vertAlign val="superscript"/>
        <sz val="11"/>
        <rFont val="Calibri"/>
        <family val="2"/>
        <scheme val="minor"/>
      </rPr>
      <t>2</t>
    </r>
  </si>
  <si>
    <t>Durchschnitts-alter</t>
  </si>
  <si>
    <r>
      <t>Tab. HF-03.1.3-3 Pädagogisches und leitendes Personal</t>
    </r>
    <r>
      <rPr>
        <b/>
        <vertAlign val="superscript"/>
        <sz val="11"/>
        <rFont val="Calibri"/>
        <family val="2"/>
        <scheme val="minor"/>
      </rPr>
      <t>1</t>
    </r>
    <r>
      <rPr>
        <b/>
        <sz val="11"/>
        <rFont val="Calibri"/>
        <family val="2"/>
        <scheme val="minor"/>
      </rPr>
      <t xml:space="preserve"> in Kindertageseinrichtungen 2020 nach Altersgruppen</t>
    </r>
    <r>
      <rPr>
        <b/>
        <vertAlign val="superscript"/>
        <sz val="11"/>
        <rFont val="Calibri"/>
        <family val="2"/>
        <scheme val="minor"/>
      </rPr>
      <t>2</t>
    </r>
    <r>
      <rPr>
        <b/>
        <sz val="11"/>
        <rFont val="Calibri"/>
        <family val="2"/>
        <scheme val="minor"/>
      </rPr>
      <t xml:space="preserve"> und Ländern</t>
    </r>
  </si>
  <si>
    <r>
      <t>Tab. HF-03.1.3-4 Pädagogisches und leitendes Personal</t>
    </r>
    <r>
      <rPr>
        <b/>
        <vertAlign val="superscript"/>
        <sz val="11"/>
        <rFont val="Calibri"/>
        <family val="2"/>
        <scheme val="minor"/>
      </rPr>
      <t xml:space="preserve">1 </t>
    </r>
    <r>
      <rPr>
        <b/>
        <sz val="11"/>
        <rFont val="Calibri"/>
        <family val="2"/>
        <scheme val="minor"/>
      </rPr>
      <t>in Kindertageseinrichtungen 2019 nach Altersgruppen</t>
    </r>
    <r>
      <rPr>
        <b/>
        <vertAlign val="superscript"/>
        <sz val="11"/>
        <rFont val="Calibri"/>
        <family val="2"/>
        <scheme val="minor"/>
      </rPr>
      <t>2</t>
    </r>
    <r>
      <rPr>
        <b/>
        <sz val="11"/>
        <rFont val="Calibri"/>
        <family val="2"/>
        <scheme val="minor"/>
      </rPr>
      <t xml:space="preserve"> und Ländern</t>
    </r>
  </si>
  <si>
    <r>
      <t>2</t>
    </r>
    <r>
      <rPr>
        <sz val="8.5"/>
        <color theme="1"/>
        <rFont val="Calibri"/>
        <family val="2"/>
        <scheme val="minor"/>
      </rPr>
      <t xml:space="preserve"> Aus Gründen des Datenschutzes und zur Vermeidung umfassender Sperrungen musste die Einteilung der Kategorien ab dem Jahr 2021 verändert werden.</t>
    </r>
  </si>
  <si>
    <r>
      <rPr>
        <vertAlign val="superscript"/>
        <sz val="8.5"/>
        <rFont val="Calibri"/>
        <family val="2"/>
        <scheme val="minor"/>
      </rPr>
      <t>2</t>
    </r>
    <r>
      <rPr>
        <sz val="8.5"/>
        <rFont val="Calibri"/>
        <family val="2"/>
        <scheme val="minor"/>
      </rPr>
      <t>Aus Gründen des Datenschutzes und zur Vermeidung umfassender Sperrungen musste die Einteilung der Kategorien ab dem Jahr 2021 verändert werden.</t>
    </r>
  </si>
  <si>
    <t>Tab. HF-03.3.1.1-4 Absolvent/-innendes Ausbildungsgangs zum/zur Erzieher/-in im Schuljahr 2019/20 nach Ländern</t>
  </si>
  <si>
    <t>Tab. HF-03.3.1.1-8 Absolvent/-innen des Ausbildungsgangs zum/zur Erzieher/-in im Schuljahr 2017/18 nach Ländern</t>
  </si>
  <si>
    <t>Tab. HF-03.3.1.1-2 Absolvent/-innen des Ausbildungsgangs zum/zur Erzieher/-in im Schuljahr 2020/21 nach Ländern</t>
  </si>
  <si>
    <r>
      <t>Tab. HF-03.3.1.3-4 Absolvent/-innen des Ausbildungsgangs zum Sozialassistent/zur Sozialassistentin</t>
    </r>
    <r>
      <rPr>
        <b/>
        <vertAlign val="superscript"/>
        <sz val="11"/>
        <rFont val="Calibri"/>
        <family val="2"/>
        <scheme val="minor"/>
      </rPr>
      <t>1</t>
    </r>
    <r>
      <rPr>
        <b/>
        <sz val="11"/>
        <rFont val="Calibri"/>
        <family val="2"/>
        <scheme val="minor"/>
      </rPr>
      <t xml:space="preserve"> im Schuljahr 2019/20 nach Ländern</t>
    </r>
    <r>
      <rPr>
        <b/>
        <vertAlign val="superscript"/>
        <sz val="11"/>
        <rFont val="Calibri"/>
        <family val="2"/>
        <scheme val="minor"/>
      </rPr>
      <t>2</t>
    </r>
  </si>
  <si>
    <r>
      <t>Tab. HF-03.3.1.3-2 Absolvent/-innen des Ausbildungsgangs zum Sozialassistent/zur Sozialassistentin</t>
    </r>
    <r>
      <rPr>
        <b/>
        <vertAlign val="superscript"/>
        <sz val="11"/>
        <rFont val="Calibri"/>
        <family val="2"/>
        <scheme val="minor"/>
      </rPr>
      <t>1</t>
    </r>
    <r>
      <rPr>
        <b/>
        <sz val="11"/>
        <rFont val="Calibri"/>
        <family val="2"/>
        <scheme val="minor"/>
      </rPr>
      <t xml:space="preserve"> im Schuljahr 2010/21 nach Ländern</t>
    </r>
    <r>
      <rPr>
        <b/>
        <vertAlign val="superscript"/>
        <sz val="11"/>
        <rFont val="Calibri"/>
        <family val="2"/>
        <scheme val="minor"/>
      </rPr>
      <t>2</t>
    </r>
  </si>
  <si>
    <r>
      <t>Tab. HF-03.3.1.3-5 Absolvent/-innendes Ausbildungsgangs zum Sozialassistent/zur Sozialassistentin</t>
    </r>
    <r>
      <rPr>
        <b/>
        <vertAlign val="superscript"/>
        <sz val="11"/>
        <rFont val="Calibri"/>
        <family val="2"/>
        <scheme val="minor"/>
      </rPr>
      <t>1</t>
    </r>
    <r>
      <rPr>
        <b/>
        <sz val="11"/>
        <rFont val="Calibri"/>
        <family val="2"/>
        <scheme val="minor"/>
      </rPr>
      <t xml:space="preserve"> im Schuljahr 2018/19 nach Ländern</t>
    </r>
    <r>
      <rPr>
        <b/>
        <vertAlign val="superscript"/>
        <sz val="11"/>
        <rFont val="Calibri"/>
        <family val="2"/>
        <scheme val="minor"/>
      </rPr>
      <t>2</t>
    </r>
  </si>
  <si>
    <r>
      <t>Tab. HF-03.3.1.3-7 Absolvent/-innendes Ausbildungsgangs zum Sozialassistent/zur Sozialassistentin</t>
    </r>
    <r>
      <rPr>
        <b/>
        <vertAlign val="superscript"/>
        <sz val="11"/>
        <rFont val="Calibri"/>
        <family val="2"/>
        <scheme val="minor"/>
      </rPr>
      <t>1</t>
    </r>
    <r>
      <rPr>
        <b/>
        <sz val="11"/>
        <rFont val="Calibri"/>
        <family val="2"/>
        <scheme val="minor"/>
      </rPr>
      <t xml:space="preserve"> im Schuljahr 2017/18 nach Ländern</t>
    </r>
    <r>
      <rPr>
        <b/>
        <vertAlign val="superscript"/>
        <sz val="11"/>
        <rFont val="Calibri"/>
        <family val="2"/>
        <scheme val="minor"/>
      </rPr>
      <t>2</t>
    </r>
  </si>
  <si>
    <t>Tab. HF-03.3.1.1-6 Absolvent/-innen des Ausbildungsgangs zum/zur Erzieher/-in im Schuljahr 2018/19 nach Ländern</t>
  </si>
  <si>
    <r>
      <t>Tab. HF-03.3.1.4-2 Absolvent/-innen des Ausbildungsgangs zum/zur Kinderpfleger/-in im Schuljahr 2020/21 nach Ländern</t>
    </r>
    <r>
      <rPr>
        <b/>
        <vertAlign val="superscript"/>
        <sz val="11"/>
        <rFont val="Calibri"/>
        <family val="2"/>
        <scheme val="minor"/>
      </rPr>
      <t>1</t>
    </r>
  </si>
  <si>
    <r>
      <t>Tab. HF-03.3.1.4-4 Absolvent/-innen des Ausbildungsgangs zum/zur Kinderpfleger/-in im Schuljahr 2019/20 nach Ländern</t>
    </r>
    <r>
      <rPr>
        <b/>
        <vertAlign val="superscript"/>
        <sz val="11"/>
        <rFont val="Calibri"/>
        <family val="2"/>
        <scheme val="minor"/>
      </rPr>
      <t>1</t>
    </r>
  </si>
  <si>
    <r>
      <t>Tab. HF-03.3.1.4-6 Absolvent/-innen des Ausbildungsgangs zum/zur Kinderpfleger/-in im Schuljahr 2018/19 nach Ländern</t>
    </r>
    <r>
      <rPr>
        <b/>
        <vertAlign val="superscript"/>
        <sz val="11"/>
        <rFont val="Calibri"/>
        <family val="2"/>
        <scheme val="minor"/>
      </rPr>
      <t>1</t>
    </r>
  </si>
  <si>
    <r>
      <t>Tab. HF-03.3.1.4-8 Absolvent/-innen des Ausbildungsgangs zum/zur Kinderpfleger/-in im Schuljahr 2017/18 nach Ländern</t>
    </r>
    <r>
      <rPr>
        <b/>
        <vertAlign val="superscript"/>
        <sz val="11"/>
        <rFont val="Calibri"/>
        <family val="2"/>
        <scheme val="minor"/>
      </rPr>
      <t>1</t>
    </r>
  </si>
  <si>
    <t xml:space="preserve">Quelle: Statistisches Bundesamt: Hochschulstatistik; Recherche in DZHW-ICE; Sonderauswertung des DZHW. </t>
  </si>
  <si>
    <t>Quelle: Bundesagentur für Arbeit: Entgeltstatistik.</t>
  </si>
  <si>
    <t>Hinweis: / Aus methodischen Gründen ist ein Ausweis von Entgeltverteilungen oder Quantilen nicht sinnvoll, wenn die Zahl der Beschäftigten mit Angabe zum Entgelt unter 500 liegt.</t>
  </si>
  <si>
    <t>Quelle</t>
  </si>
  <si>
    <t>KJH-Statistik</t>
  </si>
  <si>
    <t>Rauschenbach et al. 2020</t>
  </si>
  <si>
    <t>ERiK</t>
  </si>
  <si>
    <t>Schulstatistik/WiFF Länderabfrage</t>
  </si>
  <si>
    <t>Entgeltstatistik</t>
  </si>
  <si>
    <t xml:space="preserve">KJH-Statistik </t>
  </si>
  <si>
    <t>Hochschulstatistik</t>
  </si>
  <si>
    <r>
      <t>Tab. HF-03.5.1.1-1 Sozialversicherungspflichtig Vollzeitbeschäftigte der Kerngruppe der Berufsgruppen Berufe in der Kinderbetreuung, -erziehung sowie Aufsicht, Führung-, Erziehung, Sozialarbeit 2022 nach monatlichen Bruttoarbeitsentgelt, Geschlecht und Ländern</t>
    </r>
    <r>
      <rPr>
        <b/>
        <vertAlign val="superscript"/>
        <sz val="11"/>
        <rFont val="Calibri"/>
        <family val="2"/>
        <scheme val="minor"/>
      </rPr>
      <t>1</t>
    </r>
  </si>
  <si>
    <r>
      <t>Tab. HF-03.5.1.2-1 Sozialversicherungspflichtig Vollzeitbeschäftigte der Kerngruppe der Berufsgruppen Berufe in der Kinderbetreuung, -erziehung sowie Aufsicht, Führung-, Erziehung, Sozialarbeit 2022 nach monatlichen Bruttoarbeitsentgelt, Alter und Ländern</t>
    </r>
    <r>
      <rPr>
        <b/>
        <vertAlign val="superscript"/>
        <sz val="11"/>
        <rFont val="Calibri"/>
        <family val="2"/>
        <scheme val="minor"/>
      </rPr>
      <t>1</t>
    </r>
  </si>
  <si>
    <r>
      <t>Tab. HF-03.5.3-1 Pädagogisches und leitendes Personal</t>
    </r>
    <r>
      <rPr>
        <b/>
        <vertAlign val="superscript"/>
        <sz val="11"/>
        <rFont val="Calibri"/>
        <family val="2"/>
        <scheme val="minor"/>
      </rPr>
      <t>1</t>
    </r>
    <r>
      <rPr>
        <b/>
        <sz val="11"/>
        <rFont val="Calibri"/>
        <family val="2"/>
        <scheme val="minor"/>
      </rPr>
      <t xml:space="preserve"> in Kindertageseinrichtungen 2022 nach Befristung der Beschäftigung und Ländern</t>
    </r>
    <r>
      <rPr>
        <b/>
        <vertAlign val="superscript"/>
        <sz val="11"/>
        <rFont val="Calibri"/>
        <family val="2"/>
        <scheme val="minor"/>
      </rPr>
      <t>2</t>
    </r>
  </si>
  <si>
    <r>
      <rPr>
        <vertAlign val="superscript"/>
        <sz val="8.5"/>
        <color theme="1"/>
        <rFont val="Calibri"/>
        <family val="2"/>
        <scheme val="minor"/>
      </rPr>
      <t>2</t>
    </r>
    <r>
      <rPr>
        <sz val="8.5"/>
        <color theme="1"/>
        <rFont val="Calibri"/>
        <family val="2"/>
        <scheme val="minor"/>
      </rPr>
      <t xml:space="preserve"> Teams, die der traditionellen Personalausstattung in Kindertageseinrichtungen folgen und aus Erzieherinnen und Erziehern sowie Kindertagespflerinnen und -pflegern bzw. Sozialassistentinnen und -assistenten bestehen. (sonstige Berufen &lt;20%).</t>
    </r>
  </si>
  <si>
    <r>
      <rPr>
        <vertAlign val="superscript"/>
        <sz val="8.5"/>
        <color theme="1"/>
        <rFont val="Calibri"/>
        <family val="2"/>
        <scheme val="minor"/>
      </rPr>
      <t>3</t>
    </r>
    <r>
      <rPr>
        <sz val="8.5"/>
        <color theme="1"/>
        <rFont val="Calibri"/>
        <family val="2"/>
        <scheme val="minor"/>
      </rPr>
      <t xml:space="preserve"> Teams, in denen neben dem nichtakademischen, sozialpädagogischen Personal zusätzlich oder fast ausschließlich einschlägig qualifizierte sozialpädagogische Akademikerinnen und Akademiker (d.h. Absolventinnen und Absolventen der Studienrichtugen Soziale Arbeit, Kindheitspädagogik und Erziehungswissenschaften) beschäftigt sind. (sonstige Berufe &lt;20%).</t>
    </r>
  </si>
  <si>
    <r>
      <rPr>
        <vertAlign val="superscript"/>
        <sz val="8.5"/>
        <color theme="1"/>
        <rFont val="Calibri"/>
        <family val="2"/>
        <scheme val="minor"/>
      </rPr>
      <t>4</t>
    </r>
    <r>
      <rPr>
        <sz val="8.5"/>
        <color theme="1"/>
        <rFont val="Calibri"/>
        <family val="2"/>
        <scheme val="minor"/>
      </rPr>
      <t xml:space="preserve"> Teams, in denen neben dem nichtakademischen oder akademischen sozialpädagogischen Personal zusätzlich oder fast ausschließlich Heilpädagoginnen und Heilpädagogen (FH und FS) sowie Heilerziehungspflegerinnen und -pfleger tätig sind. (sonstige Berufe &lt;20%)</t>
    </r>
  </si>
  <si>
    <r>
      <rPr>
        <vertAlign val="superscript"/>
        <sz val="8.5"/>
        <color theme="1"/>
        <rFont val="Calibri"/>
        <family val="2"/>
        <scheme val="minor"/>
      </rPr>
      <t>5</t>
    </r>
    <r>
      <rPr>
        <sz val="8.5"/>
        <color theme="1"/>
        <rFont val="Calibri"/>
        <family val="2"/>
        <scheme val="minor"/>
      </rPr>
      <t xml:space="preserve"> Teams, in denen das sozial- und/oder heilpädagogische Personal durch tätige Personen ohne Berufsausbildung sowie weitere akademische und nichtakademische Berufe ergänzt wird, zum Beispiel durch Gesundheitsdienstberufe (etwa aus der Kranken- und Altenpflege, Motopädie, Psychologie) oder andere Einzelberufe (wie Lehrkräfte, soziale und medizinische Helferberufe). Berücksichtigt wurden hier auch die wenigen Teams, in denen nur Kinderpflegerinnen und -pfleger bzw. Sozialassistentinnen und -assistenten arbeiten (sowie weitere Einzelkonstellationen). (mit 20% und mehr sonstigen Berufen).</t>
    </r>
  </si>
  <si>
    <r>
      <rPr>
        <vertAlign val="superscript"/>
        <sz val="8.5"/>
        <color theme="1"/>
        <rFont val="Calibri"/>
        <family val="2"/>
        <scheme val="minor"/>
      </rPr>
      <t>4</t>
    </r>
    <r>
      <rPr>
        <sz val="8.5"/>
        <color theme="1"/>
        <rFont val="Calibri"/>
        <family val="2"/>
        <scheme val="minor"/>
      </rPr>
      <t xml:space="preserve"> Teams, in denen neben dem nichtakademischen oder akademischen sozialpädagogischen Personal zusätzlich oder fast ausschließlich Heilpädagoginnen und Heilpädagogen (FH und FS) sowie Heilerziehungspflegerinnen und -pfleger tätig sind. (sonstige Berufe &lt;20%).</t>
    </r>
  </si>
  <si>
    <t>1 Absolventen/-innen für den Bachelorstudiengang (ohne Lehramt) Sozialwesen, Soziale Arbeit, Sozialpädagogik (zusammengefasst als Studienbereich Sozialwesen) und Erziehungswissenschaft (Pädagogik) an der Universitäten (einschl. PH, GH, THS, KHS).</t>
  </si>
  <si>
    <r>
      <rPr>
        <vertAlign val="superscript"/>
        <sz val="8.5"/>
        <rFont val="Calibri"/>
        <family val="2"/>
        <scheme val="minor"/>
      </rPr>
      <t>1</t>
    </r>
    <r>
      <rPr>
        <sz val="8.5"/>
        <rFont val="Calibri"/>
        <family val="2"/>
        <scheme val="minor"/>
      </rPr>
      <t>Studienanfänger/innen (1. Fachsemester) für den Bachelorstudiengang (ohne Lehramt) Sozialwesen, Soziale Arbeit, Sozialpädagogik (zusammengefasst als Studienbereich Sozialwesen) und Erziehungswissenschaft (Pädagogik) an der Universitäten (einschl. PH, GH, THS, KHS).</t>
    </r>
  </si>
  <si>
    <r>
      <rPr>
        <vertAlign val="superscript"/>
        <sz val="8.5"/>
        <rFont val="Calibri"/>
        <family val="2"/>
        <scheme val="minor"/>
      </rPr>
      <t>2</t>
    </r>
    <r>
      <rPr>
        <sz val="8.5"/>
        <rFont val="Calibri"/>
        <family val="2"/>
        <scheme val="minor"/>
      </rPr>
      <t>Aus Geheimhaltungsgründen wird ein Rundungsverfahren auf alle Werte angewendet. Jede absolute Fallzahl wird auf ein Vielfaches von 5 auf- oder abgerundet.</t>
    </r>
  </si>
  <si>
    <r>
      <rPr>
        <vertAlign val="superscript"/>
        <sz val="8.5"/>
        <color rgb="FF000000"/>
        <rFont val="Calibri"/>
        <family val="2"/>
        <scheme val="minor"/>
      </rPr>
      <t xml:space="preserve">1 </t>
    </r>
    <r>
      <rPr>
        <sz val="8.5"/>
        <color indexed="8"/>
        <rFont val="Calibri"/>
        <family val="2"/>
        <scheme val="minor"/>
      </rPr>
      <t>Absolventen/-innen für den Bachelorstudiengang (ohne Lehramt) Sozialwesen, Soziale Arbeit, Sozialpädagogik (zusammengefasst als Studienbereich Sozialwesen) und Erziehungswissenschaft (Pädagogik) an der Universitäten (einschl. PH, GH, THS, KHS).</t>
    </r>
  </si>
  <si>
    <r>
      <rPr>
        <vertAlign val="superscript"/>
        <sz val="8.5"/>
        <color rgb="FF000000"/>
        <rFont val="Calibri"/>
        <family val="2"/>
        <scheme val="minor"/>
      </rPr>
      <t>2</t>
    </r>
    <r>
      <rPr>
        <sz val="8.5"/>
        <color indexed="8"/>
        <rFont val="Calibri"/>
        <family val="2"/>
        <scheme val="minor"/>
      </rPr>
      <t>Aus Geheimhaltungsgründen wird ein Rundungsverfahren auf alle Werte angewendet. Jede absolute Fallzahl wird auf ein Vielfaches von 5 auf- oder abgerundet.</t>
    </r>
  </si>
  <si>
    <r>
      <t>Studienanfänger/innen für das Jahr 2021</t>
    </r>
    <r>
      <rPr>
        <b/>
        <vertAlign val="superscript"/>
        <sz val="11"/>
        <rFont val="Calibri"/>
        <family val="2"/>
        <scheme val="minor"/>
      </rPr>
      <t>2</t>
    </r>
  </si>
  <si>
    <r>
      <t>Abschlüsse im Jahr 2021</t>
    </r>
    <r>
      <rPr>
        <b/>
        <vertAlign val="superscript"/>
        <sz val="11"/>
        <rFont val="Calibri"/>
        <family val="2"/>
        <scheme val="minor"/>
      </rPr>
      <t>2</t>
    </r>
  </si>
  <si>
    <r>
      <rPr>
        <vertAlign val="superscript"/>
        <sz val="8.5"/>
        <color rgb="FF000000"/>
        <rFont val="Calibri"/>
        <family val="2"/>
        <scheme val="minor"/>
      </rPr>
      <t>1</t>
    </r>
    <r>
      <rPr>
        <sz val="8.5"/>
        <color indexed="8"/>
        <rFont val="Calibri"/>
        <family val="2"/>
        <scheme val="minor"/>
      </rPr>
      <t>Absolventen/-innen für den Bachelorstudiengang (ohne Lehramt) Sozialwesen, Soziale Arbeit, Sozialpädagogik (zusammengefasst als Studienbereich Sozialwesen) und Erziehungswissenschaft (Pädagogik) an der Universitäten (einschl. PH, GH, THS, KHS).</t>
    </r>
  </si>
  <si>
    <r>
      <t>Studienanfänger/innen für das Jahr 2020</t>
    </r>
    <r>
      <rPr>
        <b/>
        <vertAlign val="superscript"/>
        <sz val="11"/>
        <rFont val="Calibri"/>
        <family val="2"/>
        <scheme val="minor"/>
      </rPr>
      <t>2</t>
    </r>
  </si>
  <si>
    <r>
      <t>Abschlüsse im Jahr 2020</t>
    </r>
    <r>
      <rPr>
        <b/>
        <vertAlign val="superscript"/>
        <sz val="11"/>
        <rFont val="Calibri"/>
        <family val="2"/>
        <scheme val="minor"/>
      </rPr>
      <t>2</t>
    </r>
  </si>
  <si>
    <r>
      <t>Studienanfänger/innen für das Jahr 2019</t>
    </r>
    <r>
      <rPr>
        <b/>
        <vertAlign val="superscript"/>
        <sz val="11"/>
        <rFont val="Calibri"/>
        <family val="2"/>
        <scheme val="minor"/>
      </rPr>
      <t>2</t>
    </r>
  </si>
  <si>
    <r>
      <t>Abschlüsse im Jahr 2019</t>
    </r>
    <r>
      <rPr>
        <b/>
        <vertAlign val="superscript"/>
        <sz val="11"/>
        <rFont val="Calibri"/>
        <family val="2"/>
        <scheme val="minor"/>
      </rPr>
      <t>2</t>
    </r>
  </si>
  <si>
    <r>
      <t>Studienanfänger/innen für das Jahr 2018</t>
    </r>
    <r>
      <rPr>
        <b/>
        <vertAlign val="superscript"/>
        <sz val="11"/>
        <rFont val="Calibri"/>
        <family val="2"/>
        <scheme val="minor"/>
      </rPr>
      <t>2</t>
    </r>
  </si>
  <si>
    <r>
      <t>Abschlüsse im Jahr 2018</t>
    </r>
    <r>
      <rPr>
        <b/>
        <vertAlign val="superscript"/>
        <sz val="11"/>
        <rFont val="Calibri"/>
        <family val="2"/>
        <scheme val="minor"/>
      </rPr>
      <t>2</t>
    </r>
  </si>
  <si>
    <r>
      <rPr>
        <vertAlign val="superscript"/>
        <sz val="8.5"/>
        <rFont val="Calibri"/>
        <family val="2"/>
        <scheme val="minor"/>
      </rPr>
      <t>1</t>
    </r>
    <r>
      <rPr>
        <sz val="8.5"/>
        <rFont val="Calibri"/>
        <family val="2"/>
        <scheme val="minor"/>
      </rPr>
      <t>Studienanfänger/innen (1. Fachsemester) für den Bachelorstudiengang (ohne Lehramt) Pädagogik der frühen Kindheit (FH, Uni) und Erziehungswissenschaft (Pädagogik) (FH).</t>
    </r>
  </si>
  <si>
    <t>1Absolventen/-innen für den Bachelorstudiengang (ohne Lehramt) Pädagogik der frühen Kindheit (FH, Uni) und Erziehungswissenschaft (Pädagogik) (FH).</t>
  </si>
  <si>
    <t xml:space="preserve">Quelle: Statistisches Bundesamt: Hochschulstatistik; Recherche in DZHW-ICE; Sonderauswertung des DZHW.  </t>
  </si>
  <si>
    <r>
      <rPr>
        <vertAlign val="superscript"/>
        <sz val="8.5"/>
        <rFont val="Calibri"/>
        <family val="2"/>
        <scheme val="minor"/>
      </rPr>
      <t xml:space="preserve">1 </t>
    </r>
    <r>
      <rPr>
        <sz val="8.5"/>
        <rFont val="Calibri"/>
        <family val="2"/>
        <scheme val="minor"/>
      </rPr>
      <t xml:space="preserve">Studienanfänger/innen (1. Fachsemester) für den Bachelorstudiengang (ohne Lehramt) Sozialwesen, Soziale Arbeit und Sozialpädagogik (zusammengefasst als Studienbereich Sozialwesen) an der Fachhochschule (FH).
 </t>
    </r>
  </si>
  <si>
    <t>1Absolventen/-innen für den Bachelorstudiengang (ohne Lehramt) Sozialwesen, Soziale Arbeit und Sozialpädagogik (zusammengefasst als Studienbereich Sozialwesen) an der Fachhochschule (FH).</t>
  </si>
  <si>
    <r>
      <t>Tab. HF-03.3.1.5-1 Studienanfänger/-innen für den Bachelorstudiengang Erziehungswissenschaft/Sozialwesen (Uni)</t>
    </r>
    <r>
      <rPr>
        <b/>
        <vertAlign val="superscript"/>
        <sz val="11"/>
        <rFont val="Calibri"/>
        <family val="2"/>
        <scheme val="minor"/>
      </rPr>
      <t>1</t>
    </r>
    <r>
      <rPr>
        <b/>
        <sz val="11"/>
        <rFont val="Calibri"/>
        <family val="2"/>
        <scheme val="minor"/>
      </rPr>
      <t xml:space="preserve"> im Jahr 2021 nach Ländern</t>
    </r>
  </si>
  <si>
    <r>
      <t>Tab. HF-03.3.1.5-2 Absolventen/-innen für den Bachelorstudiengang Erziehungswissenschaft/Sozialwesen (Uni)</t>
    </r>
    <r>
      <rPr>
        <b/>
        <vertAlign val="superscript"/>
        <sz val="11"/>
        <rFont val="Calibri"/>
        <family val="2"/>
        <scheme val="minor"/>
      </rPr>
      <t>1</t>
    </r>
    <r>
      <rPr>
        <b/>
        <sz val="11"/>
        <rFont val="Calibri"/>
        <family val="2"/>
        <scheme val="minor"/>
      </rPr>
      <t xml:space="preserve"> im Jahr 2021 nach Ländern</t>
    </r>
  </si>
  <si>
    <r>
      <t>Tab. HF-03.3.1.5-3 Studienanfänger/-innen für den Bachelorstudiengang Erziehungswissenschaft/Sozialwesen (Uni)</t>
    </r>
    <r>
      <rPr>
        <b/>
        <vertAlign val="superscript"/>
        <sz val="11"/>
        <rFont val="Calibri"/>
        <family val="2"/>
        <scheme val="minor"/>
      </rPr>
      <t>1</t>
    </r>
    <r>
      <rPr>
        <b/>
        <sz val="11"/>
        <rFont val="Calibri"/>
        <family val="2"/>
        <scheme val="minor"/>
      </rPr>
      <t xml:space="preserve"> im Jahr 2020 nach Ländern</t>
    </r>
  </si>
  <si>
    <r>
      <t>Tab. HF-03.3.1.5-4 Absolventen/-innen für den Bachelorstudiengang Erziehungswissenschaft/Sozialwesen (Uni)</t>
    </r>
    <r>
      <rPr>
        <b/>
        <vertAlign val="superscript"/>
        <sz val="11"/>
        <rFont val="Calibri"/>
        <family val="2"/>
        <scheme val="minor"/>
      </rPr>
      <t xml:space="preserve">1 </t>
    </r>
    <r>
      <rPr>
        <b/>
        <sz val="11"/>
        <rFont val="Calibri"/>
        <family val="2"/>
        <scheme val="minor"/>
      </rPr>
      <t>im Jahr 2020 nach Ländern</t>
    </r>
  </si>
  <si>
    <r>
      <t>Tab. HF-03.3.1.5-5 Studienanfänger/-innen für den Bachelorstudiengang Erziehungswissenschaft/Sozialwesen (Uni)</t>
    </r>
    <r>
      <rPr>
        <b/>
        <vertAlign val="superscript"/>
        <sz val="11"/>
        <rFont val="Calibri"/>
        <family val="2"/>
        <scheme val="minor"/>
      </rPr>
      <t>1</t>
    </r>
    <r>
      <rPr>
        <b/>
        <sz val="11"/>
        <rFont val="Calibri"/>
        <family val="2"/>
        <scheme val="minor"/>
      </rPr>
      <t xml:space="preserve"> im Jahr 2019 nach Ländern</t>
    </r>
  </si>
  <si>
    <r>
      <t>Tab. HF-03.3.1.5-6 Absolventen/-innen für den Bachelorstudiengang Erziehungswissenschaft/Sozialwesen (Uni)</t>
    </r>
    <r>
      <rPr>
        <b/>
        <vertAlign val="superscript"/>
        <sz val="11"/>
        <rFont val="Calibri"/>
        <family val="2"/>
        <scheme val="minor"/>
      </rPr>
      <t>1</t>
    </r>
    <r>
      <rPr>
        <b/>
        <sz val="11"/>
        <rFont val="Calibri"/>
        <family val="2"/>
        <scheme val="minor"/>
      </rPr>
      <t xml:space="preserve"> im Jahr 2019 nach Ländern</t>
    </r>
  </si>
  <si>
    <r>
      <t>Tab. HF-03.3.1.5-7 Studienanfänger/-innen für den Bachelorstudiengang Erziehungswissenschaft/Sozialwesen (Uni)</t>
    </r>
    <r>
      <rPr>
        <b/>
        <vertAlign val="superscript"/>
        <sz val="11"/>
        <rFont val="Calibri"/>
        <family val="2"/>
        <scheme val="minor"/>
      </rPr>
      <t>1</t>
    </r>
    <r>
      <rPr>
        <b/>
        <sz val="11"/>
        <rFont val="Calibri"/>
        <family val="2"/>
        <scheme val="minor"/>
      </rPr>
      <t xml:space="preserve"> im Jahr 2018 nach Ländern</t>
    </r>
  </si>
  <si>
    <r>
      <t>Tab. HF-03.3.1.5-8 Absolventen/-innen für den Bachelorstudiengang Erziehungswissenschaft/Sozialwesen (Uni)</t>
    </r>
    <r>
      <rPr>
        <b/>
        <vertAlign val="superscript"/>
        <sz val="11"/>
        <rFont val="Calibri"/>
        <family val="2"/>
        <scheme val="minor"/>
      </rPr>
      <t>1</t>
    </r>
    <r>
      <rPr>
        <b/>
        <sz val="11"/>
        <rFont val="Calibri"/>
        <family val="2"/>
        <scheme val="minor"/>
      </rPr>
      <t xml:space="preserve"> im Jahr 2018 nach Ländern</t>
    </r>
  </si>
  <si>
    <r>
      <t>Tab. HF-03.3.1.6-1 Studienanfänger/-innen für den Bachelorstudiengang Kindheitspädagogik (FH, Uni)</t>
    </r>
    <r>
      <rPr>
        <b/>
        <vertAlign val="superscript"/>
        <sz val="11"/>
        <rFont val="Calibri"/>
        <family val="2"/>
        <scheme val="minor"/>
      </rPr>
      <t>1</t>
    </r>
    <r>
      <rPr>
        <b/>
        <sz val="11"/>
        <rFont val="Calibri"/>
        <family val="2"/>
        <scheme val="minor"/>
      </rPr>
      <t xml:space="preserve"> im Jahr 2021 nach Ländern</t>
    </r>
  </si>
  <si>
    <t>Tab. HF-03.3.1.6-2 Absolventen/-innen für den Bachelorstudiengang Kindheitspädagogik (FH, Uni) im Jahr 2021 nach Ländern</t>
  </si>
  <si>
    <r>
      <t>Tab. HF-03.3.1.6-3 Studienanfänger/-innen für den Bachelorstudiengang Kindheitspädagogik (FH, Uni)</t>
    </r>
    <r>
      <rPr>
        <b/>
        <vertAlign val="superscript"/>
        <sz val="11"/>
        <rFont val="Calibri"/>
        <family val="2"/>
        <scheme val="minor"/>
      </rPr>
      <t xml:space="preserve">1 </t>
    </r>
    <r>
      <rPr>
        <b/>
        <sz val="11"/>
        <rFont val="Calibri"/>
        <family val="2"/>
        <scheme val="minor"/>
      </rPr>
      <t>im Jahr 2020 nach Ländern</t>
    </r>
  </si>
  <si>
    <r>
      <t>Tab. HF-03.3.1.6-4 Absolventen/-innen für den Bachelorstudiengang Kindheitspädagogik (FH, Uni)</t>
    </r>
    <r>
      <rPr>
        <b/>
        <vertAlign val="superscript"/>
        <sz val="11"/>
        <rFont val="Calibri"/>
        <family val="2"/>
        <scheme val="minor"/>
      </rPr>
      <t>1</t>
    </r>
    <r>
      <rPr>
        <b/>
        <sz val="11"/>
        <rFont val="Calibri"/>
        <family val="2"/>
        <scheme val="minor"/>
      </rPr>
      <t xml:space="preserve"> im Jahr 2020 nach Ländern</t>
    </r>
  </si>
  <si>
    <r>
      <t>Tab. HF-03.3.1.6-5 Studienanfänger/-innen für den Bachelorstudiengang Kindheitspädagogik (FH, Uni)</t>
    </r>
    <r>
      <rPr>
        <b/>
        <vertAlign val="superscript"/>
        <sz val="11"/>
        <rFont val="Calibri"/>
        <family val="2"/>
        <scheme val="minor"/>
      </rPr>
      <t>1</t>
    </r>
    <r>
      <rPr>
        <b/>
        <sz val="11"/>
        <rFont val="Calibri"/>
        <family val="2"/>
        <scheme val="minor"/>
      </rPr>
      <t xml:space="preserve"> im Jahr 2019 nach Ländern</t>
    </r>
  </si>
  <si>
    <r>
      <t>Tab. HF-03.3.1.6-6 Absolventen/-innen für den Bachelorstudiengang Kindheitspädagogik (FH, Uni)</t>
    </r>
    <r>
      <rPr>
        <b/>
        <vertAlign val="superscript"/>
        <sz val="11"/>
        <rFont val="Calibri"/>
        <family val="2"/>
        <scheme val="minor"/>
      </rPr>
      <t>1</t>
    </r>
    <r>
      <rPr>
        <b/>
        <sz val="11"/>
        <rFont val="Calibri"/>
        <family val="2"/>
        <scheme val="minor"/>
      </rPr>
      <t xml:space="preserve">  im Jahr 2019 nach Ländern</t>
    </r>
  </si>
  <si>
    <r>
      <t>Tab. HF-03.3.1.6-7 Studienanfänger/-innen für den Bachelorstudiengang Kindheitspädagogik (FH, Uni)</t>
    </r>
    <r>
      <rPr>
        <b/>
        <vertAlign val="superscript"/>
        <sz val="11"/>
        <rFont val="Calibri"/>
        <family val="2"/>
        <scheme val="minor"/>
      </rPr>
      <t>1</t>
    </r>
    <r>
      <rPr>
        <b/>
        <sz val="11"/>
        <rFont val="Calibri"/>
        <family val="2"/>
        <scheme val="minor"/>
      </rPr>
      <t xml:space="preserve"> im Jahr 2018 nach Ländern</t>
    </r>
  </si>
  <si>
    <r>
      <t>Tab. HF-03.3.1.6-8 Absolventen/-innen für den Bachelorstudiengang Erziehungswissenschaft/Sozialwesen (Uni)</t>
    </r>
    <r>
      <rPr>
        <b/>
        <vertAlign val="superscript"/>
        <sz val="11"/>
        <rFont val="Calibri"/>
        <family val="2"/>
        <scheme val="minor"/>
      </rPr>
      <t>1</t>
    </r>
    <r>
      <rPr>
        <b/>
        <sz val="11"/>
        <rFont val="Calibri"/>
        <family val="2"/>
        <scheme val="minor"/>
      </rPr>
      <t xml:space="preserve"> im Jahr 2018 nach Ländern</t>
    </r>
  </si>
  <si>
    <r>
      <t>Tab. HF-03.3.1.7-1 Studienanfänger/-innen für den Bachelorstudiengang Sozialwesen (FH)</t>
    </r>
    <r>
      <rPr>
        <b/>
        <vertAlign val="superscript"/>
        <sz val="11"/>
        <rFont val="Calibri"/>
        <family val="2"/>
        <scheme val="minor"/>
      </rPr>
      <t>1</t>
    </r>
    <r>
      <rPr>
        <b/>
        <sz val="11"/>
        <rFont val="Calibri"/>
        <family val="2"/>
        <scheme val="minor"/>
      </rPr>
      <t xml:space="preserve"> im Jahr 2021 nach Ländern</t>
    </r>
  </si>
  <si>
    <r>
      <t>Tab. HF-03.3.1.7-2 Absolventen/-innen für den Bachelorstudiengang Sozialwesen (FH) im Jahr 2021</t>
    </r>
    <r>
      <rPr>
        <b/>
        <vertAlign val="superscript"/>
        <sz val="11"/>
        <rFont val="Calibri"/>
        <family val="2"/>
        <scheme val="minor"/>
      </rPr>
      <t>1</t>
    </r>
    <r>
      <rPr>
        <b/>
        <sz val="11"/>
        <rFont val="Calibri"/>
        <family val="2"/>
        <scheme val="minor"/>
      </rPr>
      <t xml:space="preserve"> nach Ländern</t>
    </r>
  </si>
  <si>
    <r>
      <t>Tab. HF-03.3.1.7-3 Studienanfänger/-innen für den Bachelorstudiengang Sozialwesen (FH)</t>
    </r>
    <r>
      <rPr>
        <b/>
        <vertAlign val="superscript"/>
        <sz val="11"/>
        <rFont val="Calibri"/>
        <family val="2"/>
        <scheme val="minor"/>
      </rPr>
      <t>1</t>
    </r>
    <r>
      <rPr>
        <b/>
        <sz val="11"/>
        <rFont val="Calibri"/>
        <family val="2"/>
        <scheme val="minor"/>
      </rPr>
      <t xml:space="preserve"> im Jahr 2020 nach Ländern</t>
    </r>
  </si>
  <si>
    <r>
      <t>Tab. HF-03.3.1.7-4 Absolventen/-innen für den Bachelorstudiengang Sozialwesen (FH)</t>
    </r>
    <r>
      <rPr>
        <b/>
        <vertAlign val="superscript"/>
        <sz val="11"/>
        <rFont val="Calibri"/>
        <family val="2"/>
        <scheme val="minor"/>
      </rPr>
      <t>1</t>
    </r>
    <r>
      <rPr>
        <b/>
        <sz val="11"/>
        <rFont val="Calibri"/>
        <family val="2"/>
        <scheme val="minor"/>
      </rPr>
      <t xml:space="preserve"> im Jahr 2020 nach Ländern</t>
    </r>
  </si>
  <si>
    <r>
      <t>Tab. HF-03.3.1.7-5 Studienanfänger/-innen für den Bachelorstudiengang Sozialwesen (FH)</t>
    </r>
    <r>
      <rPr>
        <b/>
        <vertAlign val="superscript"/>
        <sz val="11"/>
        <rFont val="Calibri"/>
        <family val="2"/>
        <scheme val="minor"/>
      </rPr>
      <t>1</t>
    </r>
    <r>
      <rPr>
        <b/>
        <sz val="11"/>
        <rFont val="Calibri"/>
        <family val="2"/>
        <scheme val="minor"/>
      </rPr>
      <t xml:space="preserve"> im Jahr 2019 nach Ländern</t>
    </r>
  </si>
  <si>
    <r>
      <t>Tab. HF-03.3.1.7-6 Absolventen/-innen für den Bachelorstudiengang Sozialwesen (FH)</t>
    </r>
    <r>
      <rPr>
        <b/>
        <vertAlign val="superscript"/>
        <sz val="11"/>
        <rFont val="Calibri"/>
        <family val="2"/>
        <scheme val="minor"/>
      </rPr>
      <t>1</t>
    </r>
    <r>
      <rPr>
        <b/>
        <sz val="11"/>
        <rFont val="Calibri"/>
        <family val="2"/>
        <scheme val="minor"/>
      </rPr>
      <t xml:space="preserve"> im Jahr 2019 nach Ländern</t>
    </r>
  </si>
  <si>
    <r>
      <t>Tab. HF-03.3.1.7-7 SStudienanfänger/-innen für den Bachelorstudiengang Sozialwesen (FH)</t>
    </r>
    <r>
      <rPr>
        <b/>
        <vertAlign val="superscript"/>
        <sz val="11"/>
        <rFont val="Calibri"/>
        <family val="2"/>
        <scheme val="minor"/>
      </rPr>
      <t>1</t>
    </r>
    <r>
      <rPr>
        <b/>
        <sz val="11"/>
        <rFont val="Calibri"/>
        <family val="2"/>
        <scheme val="minor"/>
      </rPr>
      <t xml:space="preserve"> im Jahr 2018 nach Ländern</t>
    </r>
  </si>
  <si>
    <r>
      <t>Tab. HF-03.3.1.7-8 Absolventen/-innen für den Bachelorstudiengang Sozialwesen (FH) im Jahr 2018</t>
    </r>
    <r>
      <rPr>
        <b/>
        <vertAlign val="superscript"/>
        <sz val="11"/>
        <rFont val="Calibri"/>
        <family val="2"/>
        <scheme val="minor"/>
      </rPr>
      <t>1</t>
    </r>
    <r>
      <rPr>
        <b/>
        <sz val="11"/>
        <rFont val="Calibri"/>
        <family val="2"/>
        <scheme val="minor"/>
      </rPr>
      <t xml:space="preserve"> nach Ländern</t>
    </r>
  </si>
  <si>
    <t>Balaban-Feldens, Ebru/Buchmann, Janette/Pachner, Theresia/Wallußek, Norina (2024): HF-03 Gewinnung und Sicherung qualifizierter Fachkräfte. In: Fackler, Sina/Herrmann, Sonja/Meiner-Teubner, Christiane/Bopp, Christine/Kuger, Susanne/Kalicki, Bernhard (Hrsg.): ERiK-Forschungsbericht IV. Befunde des indikatorengestützten Monitorings zum KiQuTG. Bielefeld: wbv Publikation, S. 103-130. DOI: 10.3278/I77833w05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</si>
</sst>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_-* #,##0.00\ _€_-;\-* #,##0.00\ _€_-;_-* &quot;-&quot;??\ _€_-;_-@_-"/>
    <numFmt numFmtId="165" formatCode="0.0"/>
    <numFmt numFmtId="166" formatCode="#,###"/>
    <numFmt numFmtId="167" formatCode="###0"/>
    <numFmt numFmtId="168" formatCode="#,##0.0"/>
    <numFmt numFmtId="169" formatCode="0.0%"/>
    <numFmt numFmtId="170" formatCode="###0;###0"/>
    <numFmt numFmtId="171" formatCode="[Red]###0"/>
    <numFmt numFmtId="172" formatCode="###0;[Red]###0"/>
    <numFmt numFmtId="173" formatCode="#,##0;#,##0"/>
    <numFmt numFmtId="174" formatCode="[Red]#,##0"/>
    <numFmt numFmtId="175" formatCode="0.0\*"/>
    <numFmt numFmtId="176" formatCode="0\*"/>
  </numFmts>
  <fonts count="90">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theme="1"/>
      <name val="Arial"/>
      <family val="2"/>
    </font>
    <font>
      <sz val="11"/>
      <color theme="1"/>
      <name val="Arial"/>
      <family val="2"/>
    </font>
    <font>
      <sz val="11"/>
      <color theme="1"/>
      <name val="Calibri"/>
      <family val="2"/>
      <scheme val="minor"/>
    </font>
    <font>
      <sz val="10"/>
      <name val="MetaNormalLF-Roman"/>
      <family val="2"/>
    </font>
    <font>
      <sz val="11"/>
      <color indexed="8"/>
      <name val="Calibri"/>
      <family val="2"/>
    </font>
    <font>
      <sz val="10"/>
      <name val="MetaNormalLF-Roman"/>
    </font>
    <font>
      <sz val="11"/>
      <color indexed="8"/>
      <name val="Calibri"/>
      <family val="2"/>
      <scheme val="minor"/>
    </font>
    <font>
      <u/>
      <sz val="11"/>
      <color theme="10"/>
      <name val="Arial"/>
      <family val="2"/>
    </font>
    <font>
      <b/>
      <sz val="11"/>
      <color theme="0"/>
      <name val="Calibri"/>
      <family val="2"/>
      <scheme val="minor"/>
    </font>
    <font>
      <b/>
      <sz val="12"/>
      <color theme="0"/>
      <name val="Calibri"/>
      <family val="2"/>
      <scheme val="minor"/>
    </font>
    <font>
      <b/>
      <sz val="12"/>
      <name val="Calibri"/>
      <family val="2"/>
      <scheme val="minor"/>
    </font>
    <font>
      <b/>
      <sz val="10"/>
      <name val="Calibri"/>
      <family val="2"/>
      <scheme val="minor"/>
    </font>
    <font>
      <sz val="10"/>
      <name val="Calibri"/>
      <family val="2"/>
      <scheme val="minor"/>
    </font>
    <font>
      <sz val="10"/>
      <color theme="4" tint="-0.49995422223578601"/>
      <name val="Calibri"/>
      <family val="2"/>
      <scheme val="minor"/>
    </font>
    <font>
      <sz val="10"/>
      <color theme="1"/>
      <name val="Calibri"/>
      <family val="2"/>
      <scheme val="minor"/>
    </font>
    <font>
      <u/>
      <sz val="10"/>
      <color theme="10"/>
      <name val="Calibri"/>
      <family val="2"/>
      <scheme val="minor"/>
    </font>
    <font>
      <b/>
      <sz val="18"/>
      <color theme="0"/>
      <name val="Calibri"/>
      <family val="2"/>
      <scheme val="minor"/>
    </font>
    <font>
      <sz val="12"/>
      <color theme="1"/>
      <name val="Calibri"/>
      <family val="2"/>
      <scheme val="minor"/>
    </font>
    <font>
      <u/>
      <sz val="10"/>
      <name val="Calibri"/>
      <family val="2"/>
      <scheme val="minor"/>
    </font>
    <font>
      <u/>
      <sz val="9"/>
      <name val="Calibri"/>
      <family val="2"/>
      <scheme val="minor"/>
    </font>
    <font>
      <sz val="9"/>
      <color theme="0"/>
      <name val="Calibri"/>
      <family val="2"/>
      <scheme val="minor"/>
    </font>
    <font>
      <sz val="11"/>
      <color rgb="FFFF0000"/>
      <name val="Calibri"/>
      <family val="2"/>
      <scheme val="minor"/>
    </font>
    <font>
      <sz val="11"/>
      <color theme="0"/>
      <name val="Calibri"/>
      <family val="2"/>
      <scheme val="minor"/>
    </font>
    <font>
      <sz val="9"/>
      <name val="Calibri"/>
      <family val="2"/>
      <scheme val="minor"/>
    </font>
    <font>
      <b/>
      <sz val="11"/>
      <color rgb="FF010205"/>
      <name val="Calibri"/>
      <family val="2"/>
      <scheme val="minor"/>
    </font>
    <font>
      <b/>
      <vertAlign val="superscript"/>
      <sz val="11"/>
      <color rgb="FF010205"/>
      <name val="Calibri"/>
      <family val="2"/>
      <scheme val="minor"/>
    </font>
    <font>
      <sz val="9"/>
      <color indexed="8"/>
      <name val="Calibri"/>
      <family val="2"/>
      <scheme val="minor"/>
    </font>
    <font>
      <sz val="8.5"/>
      <color indexed="8"/>
      <name val="Calibri"/>
      <family val="2"/>
      <scheme val="minor"/>
    </font>
    <font>
      <vertAlign val="superscript"/>
      <sz val="8.5"/>
      <color rgb="FF000000"/>
      <name val="Calibri"/>
      <family val="2"/>
      <scheme val="minor"/>
    </font>
    <font>
      <sz val="8.5"/>
      <name val="Calibri"/>
      <family val="2"/>
      <scheme val="minor"/>
    </font>
    <font>
      <vertAlign val="superscript"/>
      <sz val="8.5"/>
      <name val="Calibri"/>
      <family val="2"/>
      <scheme val="minor"/>
    </font>
    <font>
      <b/>
      <sz val="14"/>
      <color indexed="54"/>
      <name val="Calibri"/>
      <family val="2"/>
      <scheme val="minor"/>
    </font>
    <font>
      <b/>
      <sz val="9"/>
      <color indexed="54"/>
      <name val="Calibri"/>
      <family val="2"/>
      <scheme val="minor"/>
    </font>
    <font>
      <b/>
      <sz val="8"/>
      <color indexed="8"/>
      <name val="Calibri"/>
      <family val="2"/>
      <scheme val="minor"/>
    </font>
    <font>
      <i/>
      <sz val="8"/>
      <color indexed="8"/>
      <name val="Calibri"/>
      <family val="2"/>
      <scheme val="minor"/>
    </font>
    <font>
      <b/>
      <sz val="9"/>
      <color indexed="8"/>
      <name val="Calibri"/>
      <family val="2"/>
      <scheme val="minor"/>
    </font>
    <font>
      <sz val="8"/>
      <color indexed="8"/>
      <name val="Calibri"/>
      <family val="2"/>
      <scheme val="minor"/>
    </font>
    <font>
      <sz val="8"/>
      <name val="Calibri"/>
      <family val="2"/>
      <scheme val="minor"/>
    </font>
    <font>
      <b/>
      <sz val="11"/>
      <name val="Calibri"/>
      <family val="2"/>
      <scheme val="minor"/>
    </font>
    <font>
      <b/>
      <vertAlign val="superscript"/>
      <sz val="11"/>
      <name val="Calibri"/>
      <family val="2"/>
      <scheme val="minor"/>
    </font>
    <font>
      <sz val="9"/>
      <color rgb="FF264A60"/>
      <name val="Calibri"/>
      <family val="2"/>
      <scheme val="minor"/>
    </font>
    <font>
      <sz val="9"/>
      <color rgb="FF010205"/>
      <name val="Calibri"/>
      <family val="2"/>
      <scheme val="minor"/>
    </font>
    <font>
      <vertAlign val="superscript"/>
      <sz val="8.5"/>
      <color theme="1"/>
      <name val="Calibri"/>
      <family val="2"/>
      <scheme val="minor"/>
    </font>
    <font>
      <sz val="8.5"/>
      <color theme="1"/>
      <name val="Calibri"/>
      <family val="2"/>
      <scheme val="minor"/>
    </font>
    <font>
      <sz val="8.5"/>
      <color rgb="FFFF0000"/>
      <name val="Calibri"/>
      <family val="2"/>
      <scheme val="minor"/>
    </font>
    <font>
      <i/>
      <sz val="10"/>
      <name val="Calibri"/>
      <family val="2"/>
      <scheme val="minor"/>
    </font>
    <font>
      <sz val="9"/>
      <color theme="1"/>
      <name val="Calibri"/>
      <family val="2"/>
      <scheme val="minor"/>
    </font>
    <font>
      <vertAlign val="superscript"/>
      <sz val="11"/>
      <color theme="1"/>
      <name val="Calibri"/>
      <family val="2"/>
      <scheme val="minor"/>
    </font>
    <font>
      <sz val="9"/>
      <color indexed="54"/>
      <name val="Calibri"/>
      <family val="2"/>
      <scheme val="minor"/>
    </font>
    <font>
      <sz val="11"/>
      <name val="Calibri"/>
      <family val="2"/>
      <scheme val="minor"/>
    </font>
    <font>
      <sz val="8.5"/>
      <color rgb="FF000000"/>
      <name val="Calibri"/>
      <family val="2"/>
      <scheme val="minor"/>
    </font>
    <font>
      <vertAlign val="superscript"/>
      <sz val="9"/>
      <color indexed="8"/>
      <name val="Calibri"/>
      <family val="2"/>
      <scheme val="minor"/>
    </font>
    <font>
      <vertAlign val="superscript"/>
      <sz val="8.5"/>
      <color indexed="8"/>
      <name val="Calibri"/>
      <family val="2"/>
      <scheme val="minor"/>
    </font>
    <font>
      <sz val="9"/>
      <color rgb="FFFF0000"/>
      <name val="Calibri"/>
      <family val="2"/>
      <scheme val="minor"/>
    </font>
    <font>
      <vertAlign val="superscript"/>
      <sz val="9"/>
      <color rgb="FF000000"/>
      <name val="Calibri"/>
      <family val="2"/>
      <scheme val="minor"/>
    </font>
    <font>
      <vertAlign val="superscript"/>
      <sz val="9"/>
      <name val="Calibri"/>
      <family val="2"/>
      <scheme val="minor"/>
    </font>
    <font>
      <sz val="11"/>
      <color rgb="FF000000"/>
      <name val="Calibri"/>
      <family val="2"/>
      <scheme val="minor"/>
    </font>
    <font>
      <sz val="9.5"/>
      <color rgb="FF000000"/>
      <name val="Albany AMT"/>
    </font>
    <font>
      <sz val="9"/>
      <name val="Calibri"/>
      <family val="2"/>
    </font>
    <font>
      <u/>
      <sz val="10"/>
      <color rgb="FF1F497D"/>
      <name val="Calibri"/>
      <family val="2"/>
      <scheme val="minor"/>
    </font>
    <font>
      <sz val="11"/>
      <color theme="9"/>
      <name val="Calibri"/>
      <family val="2"/>
      <scheme val="minor"/>
    </font>
    <font>
      <u/>
      <sz val="11"/>
      <color theme="10"/>
      <name val="Calibri"/>
      <family val="2"/>
      <scheme val="minor"/>
    </font>
    <font>
      <b/>
      <sz val="11"/>
      <color theme="1"/>
      <name val="Calibri"/>
      <family val="2"/>
      <scheme val="minor"/>
    </font>
    <font>
      <sz val="8"/>
      <name val="Arial"/>
      <family val="2"/>
    </font>
  </fonts>
  <fills count="15">
    <fill>
      <patternFill patternType="none"/>
    </fill>
    <fill>
      <patternFill patternType="gray125"/>
    </fill>
    <fill>
      <patternFill patternType="solid">
        <fgColor theme="0" tint="-4.9775688955351421E-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2F2F2"/>
        <bgColor indexed="64"/>
      </patternFill>
    </fill>
    <fill>
      <patternFill patternType="solid">
        <fgColor theme="0" tint="-4.9989318521683403E-2"/>
        <bgColor indexed="64"/>
      </patternFill>
    </fill>
    <fill>
      <patternFill patternType="solid">
        <fgColor rgb="FFA59D97"/>
        <bgColor indexed="64"/>
      </patternFill>
    </fill>
    <fill>
      <patternFill patternType="solid">
        <fgColor rgb="FFF2F2F2"/>
      </patternFill>
    </fill>
    <fill>
      <patternFill patternType="solid">
        <fgColor rgb="FFEB9128"/>
      </patternFill>
    </fill>
    <fill>
      <patternFill patternType="solid">
        <fgColor rgb="FFA59D97"/>
      </patternFill>
    </fill>
    <fill>
      <patternFill patternType="solid">
        <fgColor rgb="FFD9D9D9"/>
      </patternFill>
    </fill>
    <fill>
      <patternFill patternType="solid">
        <fgColor theme="0"/>
        <bgColor indexed="64"/>
      </patternFill>
    </fill>
    <fill>
      <patternFill patternType="solid">
        <fgColor rgb="FFEB9128"/>
        <bgColor indexed="64"/>
      </patternFill>
    </fill>
    <fill>
      <patternFill patternType="solid">
        <fgColor rgb="FFEEECE1"/>
        <bgColor indexed="64"/>
      </patternFill>
    </fill>
  </fills>
  <borders count="96">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medium">
        <color auto="1"/>
      </right>
      <top/>
      <bottom/>
      <diagonal/>
    </border>
    <border>
      <left/>
      <right style="medium">
        <color auto="1"/>
      </right>
      <top/>
      <bottom style="medium">
        <color auto="1"/>
      </bottom>
      <diagonal/>
    </border>
    <border>
      <left/>
      <right style="thin">
        <color auto="1"/>
      </right>
      <top/>
      <bottom style="medium">
        <color auto="1"/>
      </bottom>
      <diagonal/>
    </border>
    <border>
      <left/>
      <right style="thin">
        <color auto="1"/>
      </right>
      <top/>
      <bottom/>
      <diagonal/>
    </border>
    <border>
      <left/>
      <right style="medium">
        <color auto="1"/>
      </right>
      <top/>
      <bottom style="thin">
        <color auto="1"/>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theme="0" tint="-0.24994659260841701"/>
      </top>
      <bottom/>
      <diagonal/>
    </border>
    <border>
      <left/>
      <right/>
      <top/>
      <bottom style="thin">
        <color theme="0" tint="-0.24994659260841701"/>
      </bottom>
      <diagonal/>
    </border>
    <border>
      <left style="medium">
        <color rgb="FFCF005C"/>
      </left>
      <right/>
      <top/>
      <bottom style="medium">
        <color indexed="64"/>
      </bottom>
      <diagonal/>
    </border>
    <border>
      <left style="thin">
        <color indexed="64"/>
      </left>
      <right style="medium">
        <color auto="1"/>
      </right>
      <top/>
      <bottom style="thin">
        <color indexed="64"/>
      </bottom>
      <diagonal/>
    </border>
    <border>
      <left/>
      <right style="medium">
        <color auto="1"/>
      </right>
      <top style="medium">
        <color auto="1"/>
      </top>
      <bottom style="thin">
        <color auto="1"/>
      </bottom>
      <diagonal/>
    </border>
    <border>
      <left style="hair">
        <color indexed="22"/>
      </left>
      <right style="hair">
        <color indexed="22"/>
      </right>
      <top style="hair">
        <color indexed="22"/>
      </top>
      <bottom/>
      <diagonal/>
    </border>
    <border>
      <left style="medium">
        <color indexed="64"/>
      </left>
      <right/>
      <top style="thin">
        <color indexed="64"/>
      </top>
      <bottom style="thin">
        <color indexed="64"/>
      </bottom>
      <diagonal/>
    </border>
    <border>
      <left/>
      <right/>
      <top/>
      <bottom style="thin">
        <color rgb="FFC0C0C0"/>
      </bottom>
      <diagonal/>
    </border>
    <border>
      <left/>
      <right/>
      <top style="thin">
        <color rgb="FFC0C0C0"/>
      </top>
      <bottom/>
      <diagonal/>
    </border>
    <border>
      <left/>
      <right/>
      <top/>
      <bottom style="thin">
        <color rgb="FFB8CCE4"/>
      </bottom>
      <diagonal/>
    </border>
    <border>
      <left/>
      <right/>
      <top style="thin">
        <color rgb="FFB8CCE4"/>
      </top>
      <bottom style="thin">
        <color rgb="FFB8CCE4"/>
      </bottom>
      <diagonal/>
    </border>
    <border>
      <left/>
      <right/>
      <top style="thin">
        <color rgb="FFB8CCE4"/>
      </top>
      <bottom/>
      <diagonal/>
    </border>
    <border>
      <left/>
      <right/>
      <top style="thin">
        <color rgb="FFC2D69B"/>
      </top>
      <bottom style="thin">
        <color rgb="FFC2D69B"/>
      </bottom>
      <diagonal/>
    </border>
    <border>
      <left/>
      <right style="thin">
        <color rgb="FFC0C0C0"/>
      </right>
      <top/>
      <bottom/>
      <diagonal/>
    </border>
    <border>
      <left/>
      <right/>
      <top style="thin">
        <color rgb="FFB8CCE4"/>
      </top>
      <bottom style="thin">
        <color rgb="FFDADADA"/>
      </bottom>
      <diagonal/>
    </border>
    <border>
      <left/>
      <right/>
      <top/>
      <bottom style="thin">
        <color rgb="FFDADADA"/>
      </bottom>
      <diagonal/>
    </border>
    <border>
      <left/>
      <right/>
      <top style="thin">
        <color rgb="FFC2D69B"/>
      </top>
      <bottom style="thin">
        <color rgb="FFDADADA"/>
      </bottom>
      <diagonal/>
    </border>
    <border>
      <left/>
      <right style="thin">
        <color rgb="FFC0C0C0"/>
      </right>
      <top/>
      <bottom style="thin">
        <color rgb="FFDADADA"/>
      </bottom>
      <diagonal/>
    </border>
    <border>
      <left/>
      <right/>
      <top style="thin">
        <color rgb="FFDADADA"/>
      </top>
      <bottom style="thin">
        <color rgb="FFB8CCE4"/>
      </bottom>
      <diagonal/>
    </border>
    <border>
      <left/>
      <right/>
      <top style="thin">
        <color rgb="FFDADADA"/>
      </top>
      <bottom style="thin">
        <color rgb="FFC2D69B"/>
      </bottom>
      <diagonal/>
    </border>
    <border>
      <left/>
      <right/>
      <top style="thin">
        <color rgb="FFDADADA"/>
      </top>
      <bottom/>
      <diagonal/>
    </border>
    <border>
      <left/>
      <right style="thin">
        <color rgb="FFC0C0C0"/>
      </right>
      <top style="thin">
        <color rgb="FFDADADA"/>
      </top>
      <bottom/>
      <diagonal/>
    </border>
    <border>
      <left/>
      <right/>
      <top style="thin">
        <color rgb="FFB8CCE4"/>
      </top>
      <bottom style="thin">
        <color rgb="FFC0C0C0"/>
      </bottom>
      <diagonal/>
    </border>
    <border>
      <left/>
      <right/>
      <top style="thin">
        <color rgb="FFC2D69B"/>
      </top>
      <bottom style="thin">
        <color rgb="FFC0C0C0"/>
      </bottom>
      <diagonal/>
    </border>
    <border>
      <left/>
      <right style="thin">
        <color rgb="FFC0C0C0"/>
      </right>
      <top/>
      <bottom style="thin">
        <color rgb="FFC0C0C0"/>
      </bottom>
      <diagonal/>
    </border>
    <border>
      <left/>
      <right style="medium">
        <color auto="1"/>
      </right>
      <top style="thin">
        <color indexed="64"/>
      </top>
      <bottom style="medium">
        <color auto="1"/>
      </bottom>
      <diagonal/>
    </border>
    <border>
      <left/>
      <right style="medium">
        <color auto="1"/>
      </right>
      <top style="thin">
        <color indexed="64"/>
      </top>
      <bottom style="thin">
        <color auto="1"/>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bottom style="thin">
        <color auto="1"/>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right style="thin">
        <color auto="1"/>
      </right>
      <top style="thin">
        <color auto="1"/>
      </top>
      <bottom style="thin">
        <color auto="1"/>
      </bottom>
      <diagonal/>
    </border>
    <border>
      <left/>
      <right style="thin">
        <color auto="1"/>
      </right>
      <top style="thin">
        <color auto="1"/>
      </top>
      <bottom/>
      <diagonal/>
    </border>
    <border>
      <left style="thin">
        <color indexed="64"/>
      </left>
      <right style="thin">
        <color auto="1"/>
      </right>
      <top style="thin">
        <color indexed="64"/>
      </top>
      <bottom style="medium">
        <color indexed="64"/>
      </bottom>
      <diagonal/>
    </border>
    <border>
      <left style="thin">
        <color auto="1"/>
      </left>
      <right style="medium">
        <color indexed="64"/>
      </right>
      <top style="medium">
        <color indexed="64"/>
      </top>
      <bottom style="thin">
        <color auto="1"/>
      </bottom>
      <diagonal/>
    </border>
    <border>
      <left/>
      <right style="thin">
        <color indexed="64"/>
      </right>
      <top style="medium">
        <color indexed="64"/>
      </top>
      <bottom style="thin">
        <color auto="1"/>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s>
  <cellStyleXfs count="698">
    <xf numFmtId="0" fontId="0" fillId="0" borderId="0"/>
    <xf numFmtId="0" fontId="27" fillId="0" borderId="0"/>
    <xf numFmtId="0" fontId="25" fillId="0" borderId="0"/>
    <xf numFmtId="0" fontId="25" fillId="0" borderId="0"/>
    <xf numFmtId="0" fontId="29" fillId="0" borderId="0"/>
    <xf numFmtId="164" fontId="30" fillId="0" borderId="0" applyFont="0" applyFill="0" applyBorder="0" applyAlignment="0" applyProtection="0"/>
    <xf numFmtId="0" fontId="28" fillId="0" borderId="0"/>
    <xf numFmtId="0" fontId="28" fillId="0" borderId="0"/>
    <xf numFmtId="0" fontId="25" fillId="0" borderId="0"/>
    <xf numFmtId="0" fontId="28" fillId="0" borderId="0"/>
    <xf numFmtId="0" fontId="28" fillId="0" borderId="0"/>
    <xf numFmtId="0" fontId="26" fillId="0" borderId="0"/>
    <xf numFmtId="0" fontId="26" fillId="0" borderId="0"/>
    <xf numFmtId="0" fontId="26" fillId="0" borderId="0"/>
    <xf numFmtId="0" fontId="31" fillId="0" borderId="0"/>
    <xf numFmtId="0" fontId="25" fillId="0" borderId="0"/>
    <xf numFmtId="0" fontId="2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5" fillId="0" borderId="0"/>
    <xf numFmtId="0" fontId="32" fillId="0" borderId="0"/>
    <xf numFmtId="0" fontId="26" fillId="0" borderId="0"/>
    <xf numFmtId="0" fontId="2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4" fillId="0" borderId="0"/>
    <xf numFmtId="0" fontId="24" fillId="0" borderId="0"/>
    <xf numFmtId="0" fontId="2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7" fillId="0" borderId="0"/>
    <xf numFmtId="0" fontId="17" fillId="0" borderId="0"/>
    <xf numFmtId="9" fontId="17"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3" fillId="0" borderId="0" applyNumberFormat="0" applyFill="0" applyBorder="0" applyAlignment="0" applyProtection="0"/>
    <xf numFmtId="0" fontId="1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7" fillId="0" borderId="0"/>
    <xf numFmtId="0" fontId="13" fillId="0" borderId="0"/>
    <xf numFmtId="0" fontId="12" fillId="0" borderId="0"/>
    <xf numFmtId="9" fontId="27" fillId="0" borderId="0" applyFont="0" applyFill="0" applyBorder="0" applyAlignment="0" applyProtection="0"/>
    <xf numFmtId="0" fontId="11" fillId="0" borderId="0"/>
    <xf numFmtId="0" fontId="25" fillId="0" borderId="0"/>
    <xf numFmtId="0" fontId="25" fillId="0" borderId="0"/>
    <xf numFmtId="0" fontId="11" fillId="0" borderId="0"/>
    <xf numFmtId="9" fontId="27" fillId="0" borderId="0" applyFont="0" applyFill="0" applyBorder="0" applyAlignment="0" applyProtection="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3" fillId="0" borderId="0"/>
    <xf numFmtId="0" fontId="83" fillId="0" borderId="0"/>
    <xf numFmtId="0" fontId="26" fillId="0" borderId="0"/>
    <xf numFmtId="0" fontId="83" fillId="0" borderId="0"/>
    <xf numFmtId="0" fontId="83" fillId="0" borderId="0"/>
    <xf numFmtId="0" fontId="9" fillId="0" borderId="0"/>
    <xf numFmtId="0" fontId="9" fillId="0" borderId="0"/>
    <xf numFmtId="0" fontId="25" fillId="0" borderId="0"/>
    <xf numFmtId="0" fontId="8" fillId="0" borderId="0"/>
    <xf numFmtId="0" fontId="8" fillId="0" borderId="0"/>
    <xf numFmtId="0" fontId="87" fillId="0" borderId="0" applyNumberFormat="0" applyFill="0" applyBorder="0" applyAlignment="0" applyProtection="0"/>
    <xf numFmtId="0" fontId="7" fillId="0" borderId="0"/>
    <xf numFmtId="0" fontId="87" fillId="0" borderId="0" applyNumberFormat="0" applyFill="0" applyBorder="0" applyAlignment="0" applyProtection="0"/>
  </cellStyleXfs>
  <cellXfs count="1283">
    <xf numFmtId="0" fontId="0" fillId="0" borderId="0" xfId="0"/>
    <xf numFmtId="0" fontId="42" fillId="0" borderId="0" xfId="399" applyFont="1"/>
    <xf numFmtId="49" fontId="39" fillId="5" borderId="3" xfId="0" applyNumberFormat="1" applyFont="1" applyFill="1" applyBorder="1" applyAlignment="1">
      <alignment horizontal="center" vertical="center"/>
    </xf>
    <xf numFmtId="49" fontId="39" fillId="3" borderId="3" xfId="0" applyNumberFormat="1" applyFont="1" applyFill="1" applyBorder="1" applyAlignment="1">
      <alignment horizontal="center" vertical="center"/>
    </xf>
    <xf numFmtId="0" fontId="10" fillId="0" borderId="0" xfId="0" applyFont="1"/>
    <xf numFmtId="0" fontId="50" fillId="0" borderId="0" xfId="255" applyFont="1" applyAlignment="1">
      <alignment vertical="center" wrapText="1"/>
    </xf>
    <xf numFmtId="170" fontId="62" fillId="0" borderId="54" xfId="0" applyNumberFormat="1" applyFont="1" applyBorder="1" applyAlignment="1">
      <alignment horizontal="left" vertical="center" wrapText="1"/>
    </xf>
    <xf numFmtId="171" fontId="63" fillId="0" borderId="0" xfId="0" applyNumberFormat="1" applyFont="1" applyAlignment="1">
      <alignment horizontal="left" vertical="center" wrapText="1"/>
    </xf>
    <xf numFmtId="172" fontId="63" fillId="0" borderId="0" xfId="0" applyNumberFormat="1" applyFont="1" applyAlignment="1">
      <alignment horizontal="right" vertical="center" wrapText="1"/>
    </xf>
    <xf numFmtId="173" fontId="62" fillId="0" borderId="0" xfId="0" applyNumberFormat="1" applyFont="1" applyAlignment="1">
      <alignment horizontal="left" vertical="center" wrapText="1"/>
    </xf>
    <xf numFmtId="0" fontId="41" fillId="0" borderId="0" xfId="276" applyFont="1" applyAlignment="1">
      <alignment vertical="top"/>
    </xf>
    <xf numFmtId="3" fontId="52" fillId="0" borderId="17" xfId="1" applyNumberFormat="1" applyFont="1" applyBorder="1" applyAlignment="1">
      <alignment horizontal="right" vertical="center" wrapText="1"/>
    </xf>
    <xf numFmtId="3" fontId="52" fillId="3" borderId="19" xfId="1" applyNumberFormat="1" applyFont="1" applyFill="1" applyBorder="1" applyAlignment="1">
      <alignment horizontal="right" vertical="center" wrapText="1"/>
    </xf>
    <xf numFmtId="3" fontId="52" fillId="0" borderId="19" xfId="1" applyNumberFormat="1" applyFont="1" applyBorder="1" applyAlignment="1">
      <alignment horizontal="right" vertical="center" wrapText="1"/>
    </xf>
    <xf numFmtId="3" fontId="52" fillId="3" borderId="20" xfId="1" applyNumberFormat="1" applyFont="1" applyFill="1" applyBorder="1" applyAlignment="1">
      <alignment horizontal="right" vertical="center" wrapText="1"/>
    </xf>
    <xf numFmtId="3" fontId="52" fillId="6" borderId="17" xfId="1" applyNumberFormat="1" applyFont="1" applyFill="1" applyBorder="1" applyAlignment="1">
      <alignment horizontal="right" vertical="center" wrapText="1"/>
    </xf>
    <xf numFmtId="3" fontId="52" fillId="6" borderId="19" xfId="1" applyNumberFormat="1" applyFont="1" applyFill="1" applyBorder="1" applyAlignment="1">
      <alignment horizontal="right" vertical="center" wrapText="1"/>
    </xf>
    <xf numFmtId="3" fontId="52" fillId="0" borderId="12" xfId="1" applyNumberFormat="1" applyFont="1" applyBorder="1" applyAlignment="1">
      <alignment horizontal="right" vertical="center" wrapText="1"/>
    </xf>
    <xf numFmtId="165" fontId="52" fillId="0" borderId="5" xfId="0" applyNumberFormat="1" applyFont="1" applyBorder="1" applyAlignment="1">
      <alignment horizontal="right" vertical="center" wrapText="1"/>
    </xf>
    <xf numFmtId="3" fontId="52" fillId="0" borderId="12" xfId="0" applyNumberFormat="1" applyFont="1" applyBorder="1" applyAlignment="1">
      <alignment horizontal="right" vertical="center" wrapText="1"/>
    </xf>
    <xf numFmtId="3" fontId="52" fillId="3" borderId="12" xfId="1" applyNumberFormat="1" applyFont="1" applyFill="1" applyBorder="1" applyAlignment="1">
      <alignment horizontal="right" vertical="center" wrapText="1"/>
    </xf>
    <xf numFmtId="165" fontId="52" fillId="3" borderId="5" xfId="0" applyNumberFormat="1" applyFont="1" applyFill="1" applyBorder="1" applyAlignment="1">
      <alignment horizontal="right" vertical="center" wrapText="1"/>
    </xf>
    <xf numFmtId="3" fontId="52" fillId="3" borderId="12" xfId="0" applyNumberFormat="1" applyFont="1" applyFill="1" applyBorder="1" applyAlignment="1">
      <alignment horizontal="right" vertical="center" wrapText="1"/>
    </xf>
    <xf numFmtId="3" fontId="52" fillId="6" borderId="23" xfId="1" applyNumberFormat="1" applyFont="1" applyFill="1" applyBorder="1" applyAlignment="1">
      <alignment horizontal="right" vertical="center" wrapText="1"/>
    </xf>
    <xf numFmtId="165" fontId="52" fillId="6" borderId="25" xfId="0" applyNumberFormat="1" applyFont="1" applyFill="1" applyBorder="1" applyAlignment="1">
      <alignment horizontal="right" vertical="center" wrapText="1"/>
    </xf>
    <xf numFmtId="3" fontId="52" fillId="6" borderId="27" xfId="1" applyNumberFormat="1" applyFont="1" applyFill="1" applyBorder="1" applyAlignment="1">
      <alignment horizontal="right" vertical="center" wrapText="1"/>
    </xf>
    <xf numFmtId="165" fontId="52" fillId="6" borderId="5" xfId="0" applyNumberFormat="1" applyFont="1" applyFill="1" applyBorder="1" applyAlignment="1">
      <alignment horizontal="right" vertical="center" wrapText="1"/>
    </xf>
    <xf numFmtId="3" fontId="52" fillId="6" borderId="12" xfId="0" applyNumberFormat="1" applyFont="1" applyFill="1" applyBorder="1" applyAlignment="1">
      <alignment horizontal="right" vertical="center" wrapText="1"/>
    </xf>
    <xf numFmtId="0" fontId="10" fillId="0" borderId="0" xfId="0" applyFont="1" applyAlignment="1">
      <alignment wrapText="1"/>
    </xf>
    <xf numFmtId="3" fontId="52" fillId="0" borderId="18" xfId="277" applyNumberFormat="1" applyFont="1" applyBorder="1" applyAlignment="1">
      <alignment horizontal="right" vertical="center" wrapText="1"/>
    </xf>
    <xf numFmtId="165" fontId="52" fillId="0" borderId="25" xfId="1" applyNumberFormat="1" applyFont="1" applyBorder="1" applyAlignment="1">
      <alignment horizontal="right" vertical="center" wrapText="1"/>
    </xf>
    <xf numFmtId="3" fontId="52" fillId="0" borderId="12" xfId="277" applyNumberFormat="1" applyFont="1" applyBorder="1" applyAlignment="1">
      <alignment horizontal="right" vertical="center" wrapText="1"/>
    </xf>
    <xf numFmtId="3" fontId="52" fillId="0" borderId="23" xfId="277" applyNumberFormat="1" applyFont="1" applyBorder="1" applyAlignment="1">
      <alignment horizontal="right" vertical="center" wrapText="1"/>
    </xf>
    <xf numFmtId="3" fontId="52" fillId="3" borderId="18" xfId="277" applyNumberFormat="1" applyFont="1" applyFill="1" applyBorder="1" applyAlignment="1">
      <alignment horizontal="right" vertical="center" wrapText="1"/>
    </xf>
    <xf numFmtId="165" fontId="52" fillId="3" borderId="5" xfId="1" applyNumberFormat="1" applyFont="1" applyFill="1" applyBorder="1" applyAlignment="1">
      <alignment horizontal="right" vertical="center" wrapText="1"/>
    </xf>
    <xf numFmtId="3" fontId="52" fillId="3" borderId="5" xfId="1" applyNumberFormat="1" applyFont="1" applyFill="1" applyBorder="1" applyAlignment="1">
      <alignment horizontal="right" vertical="center" wrapText="1"/>
    </xf>
    <xf numFmtId="3" fontId="52" fillId="3" borderId="12" xfId="277" applyNumberFormat="1" applyFont="1" applyFill="1" applyBorder="1" applyAlignment="1">
      <alignment horizontal="right" vertical="center" wrapText="1"/>
    </xf>
    <xf numFmtId="3" fontId="52" fillId="3" borderId="27" xfId="277" applyNumberFormat="1" applyFont="1" applyFill="1" applyBorder="1" applyAlignment="1">
      <alignment horizontal="right" vertical="center" wrapText="1"/>
    </xf>
    <xf numFmtId="165" fontId="52" fillId="0" borderId="5" xfId="1" applyNumberFormat="1" applyFont="1" applyBorder="1" applyAlignment="1">
      <alignment horizontal="right" vertical="center" wrapText="1"/>
    </xf>
    <xf numFmtId="3" fontId="52" fillId="0" borderId="5" xfId="1" applyNumberFormat="1" applyFont="1" applyBorder="1" applyAlignment="1">
      <alignment horizontal="right" vertical="center" wrapText="1"/>
    </xf>
    <xf numFmtId="3" fontId="52" fillId="0" borderId="27" xfId="277" applyNumberFormat="1" applyFont="1" applyBorder="1" applyAlignment="1">
      <alignment horizontal="right" vertical="center" wrapText="1"/>
    </xf>
    <xf numFmtId="3" fontId="52" fillId="6" borderId="16" xfId="277" applyNumberFormat="1" applyFont="1" applyFill="1" applyBorder="1" applyAlignment="1">
      <alignment horizontal="right" vertical="center" wrapText="1"/>
    </xf>
    <xf numFmtId="165" fontId="52" fillId="6" borderId="25" xfId="1" applyNumberFormat="1" applyFont="1" applyFill="1" applyBorder="1" applyAlignment="1">
      <alignment horizontal="right" vertical="center" wrapText="1"/>
    </xf>
    <xf numFmtId="3" fontId="52" fillId="6" borderId="35" xfId="277" applyNumberFormat="1" applyFont="1" applyFill="1" applyBorder="1" applyAlignment="1">
      <alignment horizontal="right" vertical="center" wrapText="1"/>
    </xf>
    <xf numFmtId="3" fontId="52" fillId="6" borderId="23" xfId="277" applyNumberFormat="1" applyFont="1" applyFill="1" applyBorder="1" applyAlignment="1">
      <alignment horizontal="right" vertical="center" wrapText="1"/>
    </xf>
    <xf numFmtId="3" fontId="52" fillId="6" borderId="18" xfId="277" applyNumberFormat="1" applyFont="1" applyFill="1" applyBorder="1" applyAlignment="1">
      <alignment horizontal="right" vertical="center" wrapText="1"/>
    </xf>
    <xf numFmtId="165" fontId="52" fillId="6" borderId="5" xfId="1" applyNumberFormat="1" applyFont="1" applyFill="1" applyBorder="1" applyAlignment="1">
      <alignment horizontal="right" vertical="center" wrapText="1"/>
    </xf>
    <xf numFmtId="3" fontId="52" fillId="6" borderId="12" xfId="277" applyNumberFormat="1" applyFont="1" applyFill="1" applyBorder="1" applyAlignment="1">
      <alignment horizontal="right" vertical="center" wrapText="1"/>
    </xf>
    <xf numFmtId="3" fontId="52" fillId="6" borderId="27" xfId="277" applyNumberFormat="1" applyFont="1" applyFill="1" applyBorder="1" applyAlignment="1">
      <alignment horizontal="right" vertical="center" wrapText="1"/>
    </xf>
    <xf numFmtId="3" fontId="53" fillId="0" borderId="0" xfId="0" applyNumberFormat="1" applyFont="1" applyAlignment="1">
      <alignment vertical="center" wrapText="1"/>
    </xf>
    <xf numFmtId="2" fontId="53" fillId="0" borderId="0" xfId="0" applyNumberFormat="1" applyFont="1" applyAlignment="1">
      <alignment vertical="center" wrapText="1"/>
    </xf>
    <xf numFmtId="0" fontId="53" fillId="0" borderId="0" xfId="0" applyFont="1" applyAlignment="1">
      <alignment vertical="center" wrapText="1"/>
    </xf>
    <xf numFmtId="0" fontId="48" fillId="0" borderId="0" xfId="0" applyFont="1" applyAlignment="1">
      <alignment vertical="center"/>
    </xf>
    <xf numFmtId="0" fontId="46" fillId="0" borderId="0" xfId="0" applyFont="1" applyAlignment="1">
      <alignment vertical="center" wrapText="1"/>
    </xf>
    <xf numFmtId="0" fontId="46" fillId="0" borderId="0" xfId="1" applyFont="1" applyAlignment="1">
      <alignment vertical="center"/>
    </xf>
    <xf numFmtId="0" fontId="46" fillId="0" borderId="0" xfId="0" applyFont="1" applyAlignment="1">
      <alignment horizontal="center" vertical="center" wrapText="1"/>
    </xf>
    <xf numFmtId="10" fontId="46" fillId="0" borderId="0" xfId="0" applyNumberFormat="1" applyFont="1" applyAlignment="1">
      <alignment horizontal="center" vertical="center" wrapText="1"/>
    </xf>
    <xf numFmtId="0" fontId="53" fillId="0" borderId="0" xfId="1" applyFont="1" applyAlignment="1">
      <alignment horizontal="left" vertical="center" wrapText="1"/>
    </xf>
    <xf numFmtId="165" fontId="52" fillId="0" borderId="25" xfId="0" applyNumberFormat="1" applyFont="1" applyBorder="1" applyAlignment="1">
      <alignment horizontal="right" vertical="center" wrapText="1"/>
    </xf>
    <xf numFmtId="3" fontId="52" fillId="3" borderId="5" xfId="0" applyNumberFormat="1" applyFont="1" applyFill="1" applyBorder="1" applyAlignment="1">
      <alignment horizontal="right" vertical="center" wrapText="1"/>
    </xf>
    <xf numFmtId="3" fontId="52" fillId="3" borderId="30" xfId="0" applyNumberFormat="1" applyFont="1" applyFill="1" applyBorder="1" applyAlignment="1">
      <alignment horizontal="right" vertical="center" wrapText="1"/>
    </xf>
    <xf numFmtId="3" fontId="52" fillId="6" borderId="34" xfId="0" applyNumberFormat="1" applyFont="1" applyFill="1" applyBorder="1" applyAlignment="1">
      <alignment vertical="center" wrapText="1"/>
    </xf>
    <xf numFmtId="3" fontId="52" fillId="0" borderId="34" xfId="0" applyNumberFormat="1" applyFont="1" applyBorder="1" applyAlignment="1">
      <alignment vertical="center" wrapText="1"/>
    </xf>
    <xf numFmtId="3" fontId="52" fillId="3" borderId="14" xfId="0" applyNumberFormat="1" applyFont="1" applyFill="1" applyBorder="1" applyAlignment="1">
      <alignment horizontal="right" vertical="center" wrapText="1"/>
    </xf>
    <xf numFmtId="3" fontId="52" fillId="3" borderId="14" xfId="0" applyNumberFormat="1" applyFont="1" applyFill="1" applyBorder="1" applyAlignment="1">
      <alignment vertical="center" wrapText="1"/>
    </xf>
    <xf numFmtId="3" fontId="52" fillId="0" borderId="23" xfId="1" applyNumberFormat="1" applyFont="1" applyBorder="1" applyAlignment="1">
      <alignment horizontal="right" vertical="center" wrapText="1"/>
    </xf>
    <xf numFmtId="3" fontId="52" fillId="3" borderId="27" xfId="1" applyNumberFormat="1" applyFont="1" applyFill="1" applyBorder="1" applyAlignment="1">
      <alignment horizontal="right" vertical="center" wrapText="1"/>
    </xf>
    <xf numFmtId="3" fontId="52" fillId="0" borderId="27" xfId="1" applyNumberFormat="1" applyFont="1" applyBorder="1" applyAlignment="1">
      <alignment horizontal="right" vertical="center" wrapText="1"/>
    </xf>
    <xf numFmtId="3" fontId="52" fillId="0" borderId="5" xfId="0" applyNumberFormat="1" applyFont="1" applyBorder="1" applyAlignment="1">
      <alignment horizontal="right" vertical="center" wrapText="1"/>
    </xf>
    <xf numFmtId="3" fontId="52" fillId="0" borderId="35" xfId="0" applyNumberFormat="1" applyFont="1" applyBorder="1" applyAlignment="1">
      <alignment horizontal="right" vertical="center" wrapText="1"/>
    </xf>
    <xf numFmtId="3" fontId="52" fillId="6" borderId="35" xfId="0" applyNumberFormat="1" applyFont="1" applyFill="1" applyBorder="1" applyAlignment="1">
      <alignment horizontal="right" vertical="center" wrapText="1"/>
    </xf>
    <xf numFmtId="0" fontId="10" fillId="0" borderId="0" xfId="399" applyFont="1"/>
    <xf numFmtId="0" fontId="75" fillId="10" borderId="11" xfId="0" applyFont="1" applyFill="1" applyBorder="1" applyAlignment="1">
      <alignment horizontal="center" vertical="center"/>
    </xf>
    <xf numFmtId="0" fontId="75" fillId="10" borderId="10" xfId="0" applyFont="1" applyFill="1" applyBorder="1" applyAlignment="1">
      <alignment horizontal="center" vertical="center"/>
    </xf>
    <xf numFmtId="165" fontId="52" fillId="0" borderId="25" xfId="400" applyNumberFormat="1" applyFont="1" applyFill="1" applyBorder="1" applyAlignment="1">
      <alignment vertical="center" wrapText="1"/>
    </xf>
    <xf numFmtId="165" fontId="52" fillId="3" borderId="5" xfId="400" applyNumberFormat="1" applyFont="1" applyFill="1" applyBorder="1" applyAlignment="1">
      <alignment vertical="center" wrapText="1"/>
    </xf>
    <xf numFmtId="165" fontId="52" fillId="0" borderId="5" xfId="400" applyNumberFormat="1" applyFont="1" applyFill="1" applyBorder="1" applyAlignment="1">
      <alignment vertical="center" wrapText="1"/>
    </xf>
    <xf numFmtId="165" fontId="52" fillId="6" borderId="25" xfId="400" applyNumberFormat="1" applyFont="1" applyFill="1" applyBorder="1" applyAlignment="1">
      <alignment vertical="center" wrapText="1"/>
    </xf>
    <xf numFmtId="165" fontId="52" fillId="6" borderId="5" xfId="400" applyNumberFormat="1" applyFont="1" applyFill="1" applyBorder="1" applyAlignment="1">
      <alignment vertical="center" wrapText="1"/>
    </xf>
    <xf numFmtId="3" fontId="52" fillId="0" borderId="34" xfId="0" applyNumberFormat="1" applyFont="1" applyBorder="1" applyAlignment="1">
      <alignment horizontal="right" vertical="center" wrapText="1"/>
    </xf>
    <xf numFmtId="3" fontId="52" fillId="6" borderId="34" xfId="0" applyNumberFormat="1" applyFont="1" applyFill="1" applyBorder="1" applyAlignment="1">
      <alignment horizontal="right" vertical="center" wrapText="1"/>
    </xf>
    <xf numFmtId="165" fontId="52" fillId="0" borderId="25" xfId="405" applyNumberFormat="1" applyFont="1" applyFill="1" applyBorder="1" applyAlignment="1">
      <alignment vertical="center" wrapText="1"/>
    </xf>
    <xf numFmtId="165" fontId="52" fillId="3" borderId="5" xfId="405" applyNumberFormat="1" applyFont="1" applyFill="1" applyBorder="1" applyAlignment="1">
      <alignment vertical="center" wrapText="1"/>
    </xf>
    <xf numFmtId="165" fontId="52" fillId="0" borderId="5" xfId="405" applyNumberFormat="1" applyFont="1" applyFill="1" applyBorder="1" applyAlignment="1">
      <alignment vertical="center" wrapText="1"/>
    </xf>
    <xf numFmtId="3" fontId="52" fillId="3" borderId="21" xfId="1" applyNumberFormat="1" applyFont="1" applyFill="1" applyBorder="1" applyAlignment="1">
      <alignment horizontal="right" vertical="center" wrapText="1"/>
    </xf>
    <xf numFmtId="165" fontId="52" fillId="3" borderId="5" xfId="405" applyNumberFormat="1" applyFont="1" applyFill="1" applyBorder="1" applyAlignment="1">
      <alignment horizontal="right" vertical="center" wrapText="1"/>
    </xf>
    <xf numFmtId="3" fontId="52" fillId="0" borderId="21" xfId="1" applyNumberFormat="1" applyFont="1" applyBorder="1" applyAlignment="1">
      <alignment horizontal="right" vertical="center" wrapText="1"/>
    </xf>
    <xf numFmtId="3" fontId="52" fillId="6" borderId="34" xfId="1" applyNumberFormat="1" applyFont="1" applyFill="1" applyBorder="1" applyAlignment="1">
      <alignment vertical="center" wrapText="1"/>
    </xf>
    <xf numFmtId="165" fontId="52" fillId="6" borderId="25" xfId="405" applyNumberFormat="1" applyFont="1" applyFill="1" applyBorder="1" applyAlignment="1">
      <alignment vertical="center" wrapText="1"/>
    </xf>
    <xf numFmtId="165" fontId="52" fillId="6" borderId="5" xfId="405" applyNumberFormat="1" applyFont="1" applyFill="1" applyBorder="1" applyAlignment="1">
      <alignment vertical="center" wrapText="1"/>
    </xf>
    <xf numFmtId="0" fontId="49" fillId="10" borderId="11" xfId="0" applyFont="1" applyFill="1" applyBorder="1" applyAlignment="1">
      <alignment horizontal="center" vertical="center"/>
    </xf>
    <xf numFmtId="0" fontId="49" fillId="10" borderId="10" xfId="0" applyFont="1" applyFill="1" applyBorder="1" applyAlignment="1">
      <alignment horizontal="center" vertical="center"/>
    </xf>
    <xf numFmtId="3" fontId="52" fillId="0" borderId="23" xfId="0" applyNumberFormat="1" applyFont="1" applyBorder="1" applyAlignment="1">
      <alignment horizontal="right" vertical="center" wrapText="1"/>
    </xf>
    <xf numFmtId="3" fontId="52" fillId="0" borderId="9" xfId="0" applyNumberFormat="1" applyFont="1" applyBorder="1" applyAlignment="1">
      <alignment horizontal="right" vertical="center" wrapText="1"/>
    </xf>
    <xf numFmtId="3" fontId="52" fillId="3" borderId="9" xfId="0" applyNumberFormat="1" applyFont="1" applyFill="1" applyBorder="1" applyAlignment="1">
      <alignment horizontal="right" vertical="center" wrapText="1"/>
    </xf>
    <xf numFmtId="3" fontId="63" fillId="0" borderId="50" xfId="397" applyNumberFormat="1" applyFont="1" applyBorder="1" applyAlignment="1">
      <alignment horizontal="right" vertical="center" wrapText="1"/>
    </xf>
    <xf numFmtId="165" fontId="52" fillId="0" borderId="35" xfId="0" applyNumberFormat="1" applyFont="1" applyBorder="1" applyAlignment="1">
      <alignment horizontal="right" vertical="center" wrapText="1"/>
    </xf>
    <xf numFmtId="165" fontId="52" fillId="3" borderId="12" xfId="0" applyNumberFormat="1" applyFont="1" applyFill="1" applyBorder="1" applyAlignment="1">
      <alignment horizontal="right" vertical="center" wrapText="1"/>
    </xf>
    <xf numFmtId="165" fontId="52" fillId="0" borderId="12" xfId="0" applyNumberFormat="1" applyFont="1" applyBorder="1" applyAlignment="1">
      <alignment horizontal="right" vertical="center" wrapText="1"/>
    </xf>
    <xf numFmtId="165" fontId="52" fillId="6" borderId="12" xfId="0" applyNumberFormat="1" applyFont="1" applyFill="1" applyBorder="1" applyAlignment="1">
      <alignment horizontal="right" vertical="center" wrapText="1"/>
    </xf>
    <xf numFmtId="168" fontId="52" fillId="0" borderId="35" xfId="0" applyNumberFormat="1" applyFont="1" applyBorder="1" applyAlignment="1">
      <alignment horizontal="right" vertical="center" wrapText="1"/>
    </xf>
    <xf numFmtId="168" fontId="52" fillId="3" borderId="12" xfId="0" applyNumberFormat="1" applyFont="1" applyFill="1" applyBorder="1" applyAlignment="1">
      <alignment horizontal="right" vertical="center" wrapText="1"/>
    </xf>
    <xf numFmtId="168" fontId="52" fillId="0" borderId="12" xfId="0" applyNumberFormat="1" applyFont="1" applyBorder="1" applyAlignment="1">
      <alignment horizontal="right" vertical="center" wrapText="1"/>
    </xf>
    <xf numFmtId="168" fontId="52" fillId="0" borderId="5" xfId="0" applyNumberFormat="1" applyFont="1" applyBorder="1" applyAlignment="1">
      <alignment horizontal="right" vertical="center" wrapText="1"/>
    </xf>
    <xf numFmtId="168" fontId="52" fillId="3" borderId="5" xfId="0" applyNumberFormat="1" applyFont="1" applyFill="1" applyBorder="1" applyAlignment="1">
      <alignment horizontal="right" vertical="center" wrapText="1"/>
    </xf>
    <xf numFmtId="168" fontId="52" fillId="6" borderId="35" xfId="0" applyNumberFormat="1" applyFont="1" applyFill="1" applyBorder="1" applyAlignment="1">
      <alignment horizontal="right" vertical="center" wrapText="1"/>
    </xf>
    <xf numFmtId="168" fontId="52" fillId="6" borderId="5" xfId="0" applyNumberFormat="1" applyFont="1" applyFill="1" applyBorder="1" applyAlignment="1">
      <alignment horizontal="right" vertical="center" wrapText="1"/>
    </xf>
    <xf numFmtId="3" fontId="52" fillId="0" borderId="35" xfId="1" applyNumberFormat="1" applyFont="1" applyBorder="1" applyAlignment="1">
      <alignment horizontal="right" vertical="center" wrapText="1"/>
    </xf>
    <xf numFmtId="3" fontId="72" fillId="3" borderId="12" xfId="256" applyNumberFormat="1" applyFont="1" applyFill="1" applyBorder="1" applyAlignment="1">
      <alignment horizontal="right" vertical="center"/>
    </xf>
    <xf numFmtId="3" fontId="52" fillId="3" borderId="28" xfId="1" applyNumberFormat="1" applyFont="1" applyFill="1" applyBorder="1" applyAlignment="1">
      <alignment horizontal="right" vertical="center" wrapText="1"/>
    </xf>
    <xf numFmtId="0" fontId="82" fillId="0" borderId="0" xfId="0" applyFont="1" applyAlignment="1">
      <alignment vertical="center"/>
    </xf>
    <xf numFmtId="2" fontId="84" fillId="0" borderId="12" xfId="0" applyNumberFormat="1" applyFont="1" applyBorder="1"/>
    <xf numFmtId="166" fontId="84" fillId="0" borderId="9" xfId="0" applyNumberFormat="1" applyFont="1" applyBorder="1"/>
    <xf numFmtId="2" fontId="84" fillId="11" borderId="12" xfId="0" applyNumberFormat="1" applyFont="1" applyFill="1" applyBorder="1"/>
    <xf numFmtId="166" fontId="84" fillId="11" borderId="9" xfId="0" applyNumberFormat="1" applyFont="1" applyFill="1" applyBorder="1"/>
    <xf numFmtId="2" fontId="84" fillId="11" borderId="11" xfId="0" applyNumberFormat="1" applyFont="1" applyFill="1" applyBorder="1"/>
    <xf numFmtId="166" fontId="84" fillId="11" borderId="10" xfId="0" applyNumberFormat="1" applyFont="1" applyFill="1" applyBorder="1"/>
    <xf numFmtId="2" fontId="84" fillId="8" borderId="12" xfId="0" applyNumberFormat="1" applyFont="1" applyFill="1" applyBorder="1"/>
    <xf numFmtId="166" fontId="84" fillId="8" borderId="9" xfId="0" applyNumberFormat="1" applyFont="1" applyFill="1" applyBorder="1"/>
    <xf numFmtId="1" fontId="84" fillId="0" borderId="12" xfId="0" applyNumberFormat="1" applyFont="1" applyBorder="1"/>
    <xf numFmtId="1" fontId="84" fillId="11" borderId="12" xfId="0" applyNumberFormat="1" applyFont="1" applyFill="1" applyBorder="1"/>
    <xf numFmtId="1" fontId="84" fillId="11" borderId="11" xfId="0" applyNumberFormat="1" applyFont="1" applyFill="1" applyBorder="1"/>
    <xf numFmtId="1" fontId="84" fillId="8" borderId="12" xfId="0" applyNumberFormat="1" applyFont="1" applyFill="1" applyBorder="1"/>
    <xf numFmtId="176" fontId="84" fillId="11" borderId="12" xfId="0" applyNumberFormat="1" applyFont="1" applyFill="1" applyBorder="1" applyAlignment="1">
      <alignment horizontal="right"/>
    </xf>
    <xf numFmtId="176" fontId="84" fillId="0" borderId="12" xfId="0" applyNumberFormat="1" applyFont="1" applyBorder="1" applyAlignment="1">
      <alignment horizontal="right"/>
    </xf>
    <xf numFmtId="176" fontId="84" fillId="8" borderId="12" xfId="0" applyNumberFormat="1" applyFont="1" applyFill="1" applyBorder="1" applyAlignment="1">
      <alignment horizontal="right"/>
    </xf>
    <xf numFmtId="1" fontId="84" fillId="8" borderId="4" xfId="0" applyNumberFormat="1" applyFont="1" applyFill="1" applyBorder="1"/>
    <xf numFmtId="166" fontId="84" fillId="8" borderId="13" xfId="0" applyNumberFormat="1" applyFont="1" applyFill="1" applyBorder="1"/>
    <xf numFmtId="166" fontId="84" fillId="0" borderId="12" xfId="0" applyNumberFormat="1" applyFont="1" applyBorder="1"/>
    <xf numFmtId="166" fontId="84" fillId="11" borderId="12" xfId="0" applyNumberFormat="1" applyFont="1" applyFill="1" applyBorder="1"/>
    <xf numFmtId="166" fontId="84" fillId="11" borderId="11" xfId="0" applyNumberFormat="1" applyFont="1" applyFill="1" applyBorder="1"/>
    <xf numFmtId="2" fontId="84" fillId="8" borderId="4" xfId="0" applyNumberFormat="1" applyFont="1" applyFill="1" applyBorder="1"/>
    <xf numFmtId="166" fontId="84" fillId="8" borderId="4" xfId="0" applyNumberFormat="1" applyFont="1" applyFill="1" applyBorder="1"/>
    <xf numFmtId="0" fontId="85" fillId="5" borderId="3" xfId="276" applyFont="1" applyFill="1" applyBorder="1" applyAlignment="1">
      <alignment horizontal="left" vertical="center" wrapText="1"/>
    </xf>
    <xf numFmtId="0" fontId="85" fillId="3" borderId="3" xfId="276" applyFont="1" applyFill="1" applyBorder="1" applyAlignment="1">
      <alignment horizontal="left" vertical="center" wrapText="1"/>
    </xf>
    <xf numFmtId="0" fontId="85" fillId="3" borderId="3" xfId="276" applyFont="1" applyFill="1" applyBorder="1" applyAlignment="1">
      <alignment horizontal="left" vertical="center"/>
    </xf>
    <xf numFmtId="0" fontId="75" fillId="10" borderId="11" xfId="693" applyFont="1" applyFill="1" applyBorder="1" applyAlignment="1">
      <alignment horizontal="center" vertical="center"/>
    </xf>
    <xf numFmtId="0" fontId="75" fillId="10" borderId="10" xfId="693" applyFont="1" applyFill="1" applyBorder="1" applyAlignment="1">
      <alignment horizontal="center" vertical="center"/>
    </xf>
    <xf numFmtId="0" fontId="55" fillId="0" borderId="0" xfId="0" applyFont="1" applyAlignment="1">
      <alignment horizontal="left" vertical="center" wrapText="1"/>
    </xf>
    <xf numFmtId="0" fontId="63" fillId="0" borderId="0" xfId="0" applyFont="1" applyAlignment="1">
      <alignment horizontal="left" vertical="center"/>
    </xf>
    <xf numFmtId="0" fontId="0" fillId="0" borderId="0" xfId="0" applyAlignment="1">
      <alignment vertical="center"/>
    </xf>
    <xf numFmtId="0" fontId="10" fillId="0" borderId="0" xfId="0" applyFont="1" applyAlignment="1">
      <alignment vertical="center"/>
    </xf>
    <xf numFmtId="0" fontId="55" fillId="0" borderId="0" xfId="0" applyFont="1" applyAlignment="1">
      <alignment vertical="center" wrapText="1"/>
    </xf>
    <xf numFmtId="0" fontId="44" fillId="0" borderId="0" xfId="276" applyFont="1" applyAlignment="1">
      <alignment vertical="center"/>
    </xf>
    <xf numFmtId="0" fontId="68" fillId="0" borderId="0" xfId="1" applyFont="1" applyAlignment="1">
      <alignment vertical="center"/>
    </xf>
    <xf numFmtId="0" fontId="69" fillId="0" borderId="0" xfId="0" applyFont="1" applyAlignment="1">
      <alignment vertical="center" wrapText="1"/>
    </xf>
    <xf numFmtId="0" fontId="46" fillId="0" borderId="0" xfId="277" applyFont="1" applyAlignment="1">
      <alignment vertical="center" wrapText="1"/>
    </xf>
    <xf numFmtId="0" fontId="46" fillId="0" borderId="0" xfId="277" applyFont="1" applyAlignment="1">
      <alignment horizontal="center" vertical="center" wrapText="1"/>
    </xf>
    <xf numFmtId="3" fontId="52" fillId="0" borderId="0" xfId="1" applyNumberFormat="1" applyFont="1" applyAlignment="1">
      <alignment horizontal="right" vertical="center" wrapText="1"/>
    </xf>
    <xf numFmtId="0" fontId="52" fillId="0" borderId="26" xfId="1" applyFont="1" applyBorder="1" applyAlignment="1">
      <alignment vertical="center" wrapText="1"/>
    </xf>
    <xf numFmtId="0" fontId="52" fillId="3" borderId="22" xfId="1" applyFont="1" applyFill="1" applyBorder="1" applyAlignment="1">
      <alignment vertical="center" wrapText="1"/>
    </xf>
    <xf numFmtId="0" fontId="52" fillId="0" borderId="22" xfId="1" applyFont="1" applyBorder="1" applyAlignment="1">
      <alignment vertical="center" wrapText="1"/>
    </xf>
    <xf numFmtId="0" fontId="52" fillId="3" borderId="31" xfId="1" applyFont="1" applyFill="1" applyBorder="1" applyAlignment="1">
      <alignment vertical="center" wrapText="1"/>
    </xf>
    <xf numFmtId="0" fontId="52" fillId="6" borderId="26" xfId="1" applyFont="1" applyFill="1" applyBorder="1" applyAlignment="1">
      <alignment vertical="center" wrapText="1"/>
    </xf>
    <xf numFmtId="0" fontId="52" fillId="6" borderId="22" xfId="1" applyFont="1" applyFill="1" applyBorder="1" applyAlignment="1">
      <alignment vertical="center" wrapText="1"/>
    </xf>
    <xf numFmtId="0" fontId="52" fillId="6" borderId="48" xfId="1" applyFont="1" applyFill="1" applyBorder="1" applyAlignment="1">
      <alignment vertical="center" wrapText="1"/>
    </xf>
    <xf numFmtId="3" fontId="52" fillId="6" borderId="77" xfId="1" applyNumberFormat="1" applyFont="1" applyFill="1" applyBorder="1" applyAlignment="1">
      <alignment horizontal="right" vertical="center" wrapText="1"/>
    </xf>
    <xf numFmtId="0" fontId="64" fillId="0" borderId="0" xfId="1" applyFont="1" applyAlignment="1">
      <alignment vertical="center"/>
    </xf>
    <xf numFmtId="0" fontId="37" fillId="0" borderId="0" xfId="1" applyFont="1" applyAlignment="1">
      <alignment vertical="center"/>
    </xf>
    <xf numFmtId="3" fontId="52" fillId="3" borderId="0" xfId="1" applyNumberFormat="1" applyFont="1" applyFill="1" applyAlignment="1">
      <alignment horizontal="right" vertical="center" wrapText="1"/>
    </xf>
    <xf numFmtId="165" fontId="52" fillId="6" borderId="80" xfId="1" applyNumberFormat="1" applyFont="1" applyFill="1" applyBorder="1" applyAlignment="1">
      <alignment horizontal="right" vertical="center" wrapText="1"/>
    </xf>
    <xf numFmtId="3" fontId="52" fillId="6" borderId="79" xfId="1" applyNumberFormat="1" applyFont="1" applyFill="1" applyBorder="1" applyAlignment="1">
      <alignment horizontal="right" vertical="center" wrapText="1"/>
    </xf>
    <xf numFmtId="10" fontId="75" fillId="7" borderId="14" xfId="277" applyNumberFormat="1" applyFont="1" applyFill="1" applyBorder="1" applyAlignment="1">
      <alignment horizontal="center" vertical="center" wrapText="1"/>
    </xf>
    <xf numFmtId="3" fontId="52" fillId="6" borderId="81" xfId="277" applyNumberFormat="1" applyFont="1" applyFill="1" applyBorder="1" applyAlignment="1">
      <alignment horizontal="right" vertical="center" wrapText="1"/>
    </xf>
    <xf numFmtId="3" fontId="52" fillId="6" borderId="2" xfId="5" applyNumberFormat="1" applyFont="1" applyFill="1" applyBorder="1" applyAlignment="1">
      <alignment horizontal="right" vertical="center" wrapText="1"/>
    </xf>
    <xf numFmtId="3" fontId="52" fillId="6" borderId="81" xfId="5" applyNumberFormat="1" applyFont="1" applyFill="1" applyBorder="1" applyAlignment="1">
      <alignment horizontal="right" vertical="center" wrapText="1"/>
    </xf>
    <xf numFmtId="0" fontId="52" fillId="6" borderId="21" xfId="1" applyFont="1" applyFill="1" applyBorder="1" applyAlignment="1">
      <alignment vertical="center" wrapText="1"/>
    </xf>
    <xf numFmtId="0" fontId="52" fillId="6" borderId="78" xfId="1" applyFont="1" applyFill="1" applyBorder="1" applyAlignment="1">
      <alignment vertical="center" wrapText="1"/>
    </xf>
    <xf numFmtId="168" fontId="67" fillId="0" borderId="25" xfId="113" applyNumberFormat="1" applyFont="1" applyBorder="1" applyAlignment="1">
      <alignment horizontal="right" vertical="center"/>
    </xf>
    <xf numFmtId="168" fontId="67" fillId="3" borderId="5" xfId="113" applyNumberFormat="1" applyFont="1" applyFill="1" applyBorder="1" applyAlignment="1">
      <alignment horizontal="right" vertical="center"/>
    </xf>
    <xf numFmtId="168" fontId="67" fillId="0" borderId="5" xfId="113" applyNumberFormat="1" applyFont="1" applyBorder="1" applyAlignment="1">
      <alignment horizontal="right" vertical="center"/>
    </xf>
    <xf numFmtId="168" fontId="67" fillId="6" borderId="25" xfId="113" applyNumberFormat="1" applyFont="1" applyFill="1" applyBorder="1" applyAlignment="1">
      <alignment horizontal="right" vertical="center"/>
    </xf>
    <xf numFmtId="168" fontId="67" fillId="6" borderId="5" xfId="113" applyNumberFormat="1" applyFont="1" applyFill="1" applyBorder="1" applyAlignment="1">
      <alignment horizontal="right" vertical="center"/>
    </xf>
    <xf numFmtId="168" fontId="67" fillId="6" borderId="80" xfId="113" applyNumberFormat="1" applyFont="1" applyFill="1" applyBorder="1" applyAlignment="1">
      <alignment horizontal="right" vertical="center"/>
    </xf>
    <xf numFmtId="3" fontId="71" fillId="0" borderId="0" xfId="0" applyNumberFormat="1" applyFont="1" applyAlignment="1">
      <alignment vertical="center" wrapText="1"/>
    </xf>
    <xf numFmtId="2" fontId="71" fillId="0" borderId="0" xfId="0" applyNumberFormat="1" applyFont="1" applyAlignment="1">
      <alignment vertical="center" wrapText="1"/>
    </xf>
    <xf numFmtId="0" fontId="71" fillId="0" borderId="0" xfId="0" applyFont="1" applyAlignment="1">
      <alignment vertical="center" wrapText="1"/>
    </xf>
    <xf numFmtId="0" fontId="46" fillId="0" borderId="0" xfId="1" applyFont="1" applyAlignment="1">
      <alignment horizontal="center" vertical="center"/>
    </xf>
    <xf numFmtId="3" fontId="67" fillId="0" borderId="0" xfId="113" applyNumberFormat="1" applyFont="1" applyAlignment="1">
      <alignment horizontal="right" vertical="center"/>
    </xf>
    <xf numFmtId="168" fontId="67" fillId="0" borderId="0" xfId="113" applyNumberFormat="1" applyFont="1" applyAlignment="1">
      <alignment horizontal="right" vertical="center"/>
    </xf>
    <xf numFmtId="168" fontId="72" fillId="0" borderId="0" xfId="1" applyNumberFormat="1" applyFont="1" applyAlignment="1">
      <alignment vertical="center"/>
    </xf>
    <xf numFmtId="3" fontId="67" fillId="0" borderId="0" xfId="114" applyNumberFormat="1" applyFont="1" applyAlignment="1">
      <alignment horizontal="right" vertical="center"/>
    </xf>
    <xf numFmtId="3" fontId="67" fillId="0" borderId="0" xfId="115" applyNumberFormat="1" applyFont="1" applyAlignment="1">
      <alignment horizontal="right" vertical="center"/>
    </xf>
    <xf numFmtId="3" fontId="53" fillId="0" borderId="0" xfId="0" applyNumberFormat="1" applyFont="1" applyAlignment="1">
      <alignment horizontal="right" vertical="center" wrapText="1"/>
    </xf>
    <xf numFmtId="0" fontId="73" fillId="0" borderId="0" xfId="1" applyFont="1" applyAlignment="1">
      <alignment vertical="center"/>
    </xf>
    <xf numFmtId="3" fontId="55" fillId="0" borderId="0" xfId="0" applyNumberFormat="1" applyFont="1" applyAlignment="1">
      <alignment vertical="center" wrapText="1"/>
    </xf>
    <xf numFmtId="168" fontId="55" fillId="0" borderId="0" xfId="0" applyNumberFormat="1" applyFont="1" applyAlignment="1">
      <alignment vertical="center" wrapText="1"/>
    </xf>
    <xf numFmtId="10" fontId="10" fillId="0" borderId="0" xfId="0" applyNumberFormat="1" applyFont="1" applyAlignment="1">
      <alignment vertical="center"/>
    </xf>
    <xf numFmtId="168" fontId="67" fillId="0" borderId="25" xfId="140" applyNumberFormat="1" applyFont="1" applyBorder="1" applyAlignment="1">
      <alignment horizontal="right" vertical="center"/>
    </xf>
    <xf numFmtId="168" fontId="67" fillId="3" borderId="5" xfId="140" applyNumberFormat="1" applyFont="1" applyFill="1" applyBorder="1" applyAlignment="1">
      <alignment horizontal="right" vertical="center"/>
    </xf>
    <xf numFmtId="168" fontId="67" fillId="0" borderId="5" xfId="140" applyNumberFormat="1" applyFont="1" applyBorder="1" applyAlignment="1">
      <alignment horizontal="right" vertical="center"/>
    </xf>
    <xf numFmtId="168" fontId="67" fillId="6" borderId="25" xfId="140" applyNumberFormat="1" applyFont="1" applyFill="1" applyBorder="1" applyAlignment="1">
      <alignment horizontal="right" vertical="center"/>
    </xf>
    <xf numFmtId="168" fontId="67" fillId="6" borderId="5" xfId="140" applyNumberFormat="1" applyFont="1" applyFill="1" applyBorder="1" applyAlignment="1">
      <alignment horizontal="right" vertical="center"/>
    </xf>
    <xf numFmtId="168" fontId="72" fillId="0" borderId="25" xfId="1" applyNumberFormat="1" applyFont="1" applyBorder="1" applyAlignment="1">
      <alignment vertical="center"/>
    </xf>
    <xf numFmtId="168" fontId="72" fillId="3" borderId="5" xfId="1" applyNumberFormat="1" applyFont="1" applyFill="1" applyBorder="1" applyAlignment="1">
      <alignment vertical="center"/>
    </xf>
    <xf numFmtId="168" fontId="72" fillId="0" borderId="5" xfId="1" applyNumberFormat="1" applyFont="1" applyBorder="1" applyAlignment="1">
      <alignment vertical="center"/>
    </xf>
    <xf numFmtId="168" fontId="72" fillId="6" borderId="25" xfId="1" applyNumberFormat="1" applyFont="1" applyFill="1" applyBorder="1" applyAlignment="1">
      <alignment vertical="center"/>
    </xf>
    <xf numFmtId="168" fontId="72" fillId="6" borderId="5" xfId="1" applyNumberFormat="1" applyFont="1" applyFill="1" applyBorder="1" applyAlignment="1">
      <alignment vertical="center"/>
    </xf>
    <xf numFmtId="168" fontId="72" fillId="6" borderId="80" xfId="1" applyNumberFormat="1" applyFont="1" applyFill="1" applyBorder="1" applyAlignment="1">
      <alignment vertical="center"/>
    </xf>
    <xf numFmtId="168" fontId="67" fillId="6" borderId="80" xfId="140" applyNumberFormat="1" applyFont="1" applyFill="1" applyBorder="1" applyAlignment="1">
      <alignment horizontal="right" vertical="center"/>
    </xf>
    <xf numFmtId="0" fontId="55" fillId="0" borderId="0" xfId="256" applyFont="1" applyAlignment="1">
      <alignment horizontal="left" vertical="center" wrapText="1"/>
    </xf>
    <xf numFmtId="165" fontId="10" fillId="0" borderId="0" xfId="0" applyNumberFormat="1" applyFont="1" applyAlignment="1">
      <alignment vertical="center"/>
    </xf>
    <xf numFmtId="0" fontId="38" fillId="0" borderId="0" xfId="403" applyFont="1" applyAlignment="1">
      <alignment vertical="center"/>
    </xf>
    <xf numFmtId="0" fontId="52" fillId="0" borderId="24" xfId="1" applyFont="1" applyBorder="1" applyAlignment="1">
      <alignment vertical="center" wrapText="1"/>
    </xf>
    <xf numFmtId="0" fontId="52" fillId="3" borderId="21" xfId="1" applyFont="1" applyFill="1" applyBorder="1" applyAlignment="1">
      <alignment vertical="center" wrapText="1"/>
    </xf>
    <xf numFmtId="0" fontId="52" fillId="0" borderId="21" xfId="1" applyFont="1" applyBorder="1" applyAlignment="1">
      <alignment vertical="center" wrapText="1"/>
    </xf>
    <xf numFmtId="0" fontId="52" fillId="3" borderId="29" xfId="1" applyFont="1" applyFill="1" applyBorder="1" applyAlignment="1">
      <alignment vertical="center" wrapText="1"/>
    </xf>
    <xf numFmtId="165" fontId="52" fillId="6" borderId="80" xfId="0" applyNumberFormat="1" applyFont="1" applyFill="1" applyBorder="1" applyAlignment="1">
      <alignment horizontal="right" vertical="center" wrapText="1"/>
    </xf>
    <xf numFmtId="0" fontId="52" fillId="0" borderId="26" xfId="0" applyFont="1" applyBorder="1" applyAlignment="1">
      <alignment vertical="center" wrapText="1"/>
    </xf>
    <xf numFmtId="0" fontId="52" fillId="3" borderId="22" xfId="0" applyFont="1" applyFill="1" applyBorder="1" applyAlignment="1">
      <alignment vertical="center" wrapText="1"/>
    </xf>
    <xf numFmtId="0" fontId="52" fillId="0" borderId="22" xfId="0" applyFont="1" applyBorder="1" applyAlignment="1">
      <alignment vertical="center" wrapText="1"/>
    </xf>
    <xf numFmtId="0" fontId="52" fillId="6" borderId="26" xfId="0" applyFont="1" applyFill="1" applyBorder="1" applyAlignment="1">
      <alignment vertical="center" wrapText="1"/>
    </xf>
    <xf numFmtId="0" fontId="52" fillId="6" borderId="22" xfId="0" applyFont="1" applyFill="1" applyBorder="1" applyAlignment="1">
      <alignment vertical="center" wrapText="1"/>
    </xf>
    <xf numFmtId="3" fontId="52" fillId="6" borderId="0" xfId="0" applyNumberFormat="1" applyFont="1" applyFill="1" applyAlignment="1">
      <alignment vertical="center" wrapText="1"/>
    </xf>
    <xf numFmtId="0" fontId="52" fillId="6" borderId="48" xfId="0" applyFont="1" applyFill="1" applyBorder="1" applyAlignment="1">
      <alignment vertical="center" wrapText="1"/>
    </xf>
    <xf numFmtId="3" fontId="52" fillId="6" borderId="2" xfId="0" applyNumberFormat="1" applyFont="1" applyFill="1" applyBorder="1" applyAlignment="1">
      <alignment vertical="center" wrapText="1"/>
    </xf>
    <xf numFmtId="3" fontId="52" fillId="3" borderId="0" xfId="0" applyNumberFormat="1" applyFont="1" applyFill="1" applyAlignment="1">
      <alignment vertical="center" wrapText="1"/>
    </xf>
    <xf numFmtId="3" fontId="52" fillId="0" borderId="0" xfId="0" applyNumberFormat="1" applyFont="1" applyAlignment="1">
      <alignment vertical="center" wrapText="1"/>
    </xf>
    <xf numFmtId="3" fontId="52" fillId="3" borderId="0" xfId="0" applyNumberFormat="1" applyFont="1" applyFill="1" applyAlignment="1">
      <alignment horizontal="right" vertical="center" wrapText="1"/>
    </xf>
    <xf numFmtId="3" fontId="52" fillId="6" borderId="4" xfId="5" applyNumberFormat="1" applyFont="1" applyFill="1" applyBorder="1" applyAlignment="1">
      <alignment horizontal="right" vertical="center" wrapText="1"/>
    </xf>
    <xf numFmtId="0" fontId="38" fillId="0" borderId="0" xfId="0" applyFont="1" applyAlignment="1">
      <alignment vertical="center" wrapText="1"/>
    </xf>
    <xf numFmtId="0" fontId="42" fillId="0" borderId="0" xfId="0" applyFont="1" applyAlignment="1">
      <alignment vertical="center"/>
    </xf>
    <xf numFmtId="0" fontId="57" fillId="0" borderId="0" xfId="0" applyFont="1" applyAlignment="1">
      <alignment horizontal="left" vertical="center"/>
    </xf>
    <xf numFmtId="0" fontId="32" fillId="0" borderId="0" xfId="0" applyFont="1" applyAlignment="1">
      <alignment horizontal="left" vertical="center"/>
    </xf>
    <xf numFmtId="0" fontId="58" fillId="0" borderId="0" xfId="0" applyFont="1" applyAlignment="1">
      <alignment horizontal="left" vertical="center"/>
    </xf>
    <xf numFmtId="0" fontId="59" fillId="0" borderId="0" xfId="0" applyFont="1" applyAlignment="1">
      <alignment horizontal="center" vertical="center"/>
    </xf>
    <xf numFmtId="0" fontId="60" fillId="0" borderId="0" xfId="0" applyFont="1" applyAlignment="1">
      <alignment horizontal="center" vertical="center"/>
    </xf>
    <xf numFmtId="0" fontId="61" fillId="0" borderId="0" xfId="0" applyFont="1" applyAlignment="1">
      <alignment horizontal="left" vertical="center"/>
    </xf>
    <xf numFmtId="0" fontId="52" fillId="0" borderId="0" xfId="0" applyFont="1" applyAlignment="1">
      <alignment horizontal="left" vertical="center"/>
    </xf>
    <xf numFmtId="0" fontId="62" fillId="0" borderId="0" xfId="0" applyFont="1" applyAlignment="1">
      <alignment horizontal="left" vertical="center"/>
    </xf>
    <xf numFmtId="0" fontId="60" fillId="0" borderId="0" xfId="0" applyFont="1" applyAlignment="1">
      <alignment horizontal="left" vertical="center" wrapText="1"/>
    </xf>
    <xf numFmtId="170" fontId="62" fillId="0" borderId="55" xfId="0" applyNumberFormat="1" applyFont="1" applyBorder="1" applyAlignment="1">
      <alignment horizontal="left" vertical="center" wrapText="1"/>
    </xf>
    <xf numFmtId="170" fontId="62" fillId="0" borderId="0" xfId="0" applyNumberFormat="1" applyFont="1" applyAlignment="1">
      <alignment horizontal="left" vertical="center" wrapText="1"/>
    </xf>
    <xf numFmtId="170" fontId="62" fillId="0" borderId="0" xfId="0" applyNumberFormat="1" applyFont="1" applyAlignment="1">
      <alignment horizontal="right" vertical="center" wrapText="1"/>
    </xf>
    <xf numFmtId="174" fontId="63" fillId="0" borderId="0" xfId="0" applyNumberFormat="1" applyFont="1" applyAlignment="1">
      <alignment horizontal="left" vertical="center" wrapText="1"/>
    </xf>
    <xf numFmtId="170" fontId="62" fillId="0" borderId="56" xfId="0" applyNumberFormat="1" applyFont="1" applyBorder="1" applyAlignment="1">
      <alignment horizontal="left" vertical="center" wrapText="1"/>
    </xf>
    <xf numFmtId="0" fontId="38" fillId="0" borderId="0" xfId="0" applyFont="1" applyAlignment="1">
      <alignment horizontal="left" vertical="center" wrapText="1"/>
    </xf>
    <xf numFmtId="0" fontId="60" fillId="0" borderId="0" xfId="0" applyFont="1" applyAlignment="1">
      <alignment vertical="center" wrapText="1"/>
    </xf>
    <xf numFmtId="173" fontId="62" fillId="0" borderId="57" xfId="0" applyNumberFormat="1" applyFont="1" applyBorder="1" applyAlignment="1">
      <alignment horizontal="left" vertical="center" wrapText="1"/>
    </xf>
    <xf numFmtId="173" fontId="62" fillId="0" borderId="58" xfId="0" applyNumberFormat="1" applyFont="1" applyBorder="1" applyAlignment="1">
      <alignment horizontal="left" vertical="center" wrapText="1"/>
    </xf>
    <xf numFmtId="170" fontId="62" fillId="0" borderId="59" xfId="0" applyNumberFormat="1" applyFont="1" applyBorder="1" applyAlignment="1">
      <alignment horizontal="left" vertical="center" wrapText="1"/>
    </xf>
    <xf numFmtId="174" fontId="63" fillId="0" borderId="60" xfId="0" applyNumberFormat="1" applyFont="1" applyBorder="1" applyAlignment="1">
      <alignment horizontal="left" vertical="center" wrapText="1"/>
    </xf>
    <xf numFmtId="173" fontId="62" fillId="0" borderId="61" xfId="0" applyNumberFormat="1" applyFont="1" applyBorder="1" applyAlignment="1">
      <alignment horizontal="left" vertical="center" wrapText="1"/>
    </xf>
    <xf numFmtId="173" fontId="62" fillId="0" borderId="62" xfId="0" applyNumberFormat="1" applyFont="1" applyBorder="1" applyAlignment="1">
      <alignment horizontal="left" vertical="center" wrapText="1"/>
    </xf>
    <xf numFmtId="0" fontId="38" fillId="0" borderId="63" xfId="0" applyFont="1" applyBorder="1" applyAlignment="1">
      <alignment horizontal="left" vertical="center" wrapText="1"/>
    </xf>
    <xf numFmtId="0" fontId="38" fillId="0" borderId="64" xfId="0" applyFont="1" applyBorder="1" applyAlignment="1">
      <alignment horizontal="left" vertical="center" wrapText="1"/>
    </xf>
    <xf numFmtId="0" fontId="60" fillId="0" borderId="64" xfId="0" applyFont="1" applyBorder="1" applyAlignment="1">
      <alignment horizontal="left" vertical="center" wrapText="1"/>
    </xf>
    <xf numFmtId="0" fontId="38" fillId="0" borderId="65" xfId="0" applyFont="1" applyBorder="1" applyAlignment="1">
      <alignment horizontal="left" vertical="center" wrapText="1"/>
    </xf>
    <xf numFmtId="0" fontId="38" fillId="0" borderId="66" xfId="0" applyFont="1" applyBorder="1" applyAlignment="1">
      <alignment horizontal="left" vertical="center" wrapText="1"/>
    </xf>
    <xf numFmtId="171" fontId="63" fillId="0" borderId="57" xfId="0" applyNumberFormat="1" applyFont="1" applyBorder="1" applyAlignment="1">
      <alignment horizontal="left" vertical="center" wrapText="1"/>
    </xf>
    <xf numFmtId="172" fontId="63" fillId="0" borderId="57" xfId="0" applyNumberFormat="1" applyFont="1" applyBorder="1" applyAlignment="1">
      <alignment horizontal="right" vertical="center" wrapText="1"/>
    </xf>
    <xf numFmtId="170" fontId="62" fillId="0" borderId="57" xfId="0" applyNumberFormat="1" applyFont="1" applyBorder="1" applyAlignment="1">
      <alignment horizontal="right" vertical="center" wrapText="1"/>
    </xf>
    <xf numFmtId="170" fontId="62" fillId="0" borderId="57" xfId="0" applyNumberFormat="1" applyFont="1" applyBorder="1" applyAlignment="1">
      <alignment horizontal="left" vertical="center" wrapText="1"/>
    </xf>
    <xf numFmtId="170" fontId="62" fillId="0" borderId="58" xfId="0" applyNumberFormat="1" applyFont="1" applyBorder="1" applyAlignment="1">
      <alignment horizontal="left" vertical="center" wrapText="1"/>
    </xf>
    <xf numFmtId="174" fontId="63" fillId="0" borderId="57" xfId="0" applyNumberFormat="1" applyFont="1" applyBorder="1" applyAlignment="1">
      <alignment horizontal="left" vertical="center" wrapText="1"/>
    </xf>
    <xf numFmtId="171" fontId="63" fillId="0" borderId="58" xfId="0" applyNumberFormat="1" applyFont="1" applyBorder="1" applyAlignment="1">
      <alignment horizontal="left" vertical="center" wrapText="1"/>
    </xf>
    <xf numFmtId="174" fontId="63" fillId="0" borderId="58" xfId="0" applyNumberFormat="1" applyFont="1" applyBorder="1" applyAlignment="1">
      <alignment horizontal="left" vertical="center" wrapText="1"/>
    </xf>
    <xf numFmtId="170" fontId="62" fillId="0" borderId="67" xfId="0" applyNumberFormat="1" applyFont="1" applyBorder="1" applyAlignment="1">
      <alignment horizontal="left" vertical="center" wrapText="1"/>
    </xf>
    <xf numFmtId="174" fontId="63" fillId="0" borderId="68" xfId="0" applyNumberFormat="1" applyFont="1" applyBorder="1" applyAlignment="1">
      <alignment horizontal="left" vertical="center" wrapText="1"/>
    </xf>
    <xf numFmtId="171" fontId="63" fillId="0" borderId="68" xfId="0" applyNumberFormat="1" applyFont="1" applyBorder="1" applyAlignment="1">
      <alignment horizontal="left" vertical="center" wrapText="1"/>
    </xf>
    <xf numFmtId="173" fontId="62" fillId="0" borderId="68" xfId="0" applyNumberFormat="1" applyFont="1" applyBorder="1" applyAlignment="1">
      <alignment horizontal="left" vertical="center" wrapText="1"/>
    </xf>
    <xf numFmtId="170" fontId="62" fillId="0" borderId="68" xfId="0" applyNumberFormat="1" applyFont="1" applyBorder="1" applyAlignment="1">
      <alignment horizontal="right" vertical="center" wrapText="1"/>
    </xf>
    <xf numFmtId="173" fontId="62" fillId="0" borderId="52" xfId="0" applyNumberFormat="1" applyFont="1" applyBorder="1" applyAlignment="1">
      <alignment horizontal="left" vertical="center" wrapText="1"/>
    </xf>
    <xf numFmtId="170" fontId="62" fillId="0" borderId="52" xfId="0" applyNumberFormat="1" applyFont="1" applyBorder="1" applyAlignment="1">
      <alignment horizontal="left" vertical="center" wrapText="1"/>
    </xf>
    <xf numFmtId="174" fontId="63" fillId="0" borderId="69" xfId="0" applyNumberFormat="1" applyFont="1" applyBorder="1" applyAlignment="1">
      <alignment horizontal="left" vertical="center" wrapText="1"/>
    </xf>
    <xf numFmtId="0" fontId="74" fillId="0" borderId="0" xfId="0" applyFont="1" applyAlignment="1">
      <alignment horizontal="left" vertical="center"/>
    </xf>
    <xf numFmtId="170" fontId="32" fillId="0" borderId="0" xfId="0" applyNumberFormat="1" applyFont="1" applyAlignment="1">
      <alignment horizontal="left" vertical="center"/>
    </xf>
    <xf numFmtId="0" fontId="49" fillId="0" borderId="22" xfId="0" applyFont="1" applyBorder="1"/>
    <xf numFmtId="0" fontId="49" fillId="11" borderId="22" xfId="0" applyFont="1" applyFill="1" applyBorder="1"/>
    <xf numFmtId="0" fontId="49" fillId="11" borderId="31" xfId="0" applyFont="1" applyFill="1" applyBorder="1"/>
    <xf numFmtId="0" fontId="49" fillId="8" borderId="22" xfId="0" applyFont="1" applyFill="1" applyBorder="1"/>
    <xf numFmtId="166" fontId="84" fillId="8" borderId="12" xfId="0" applyNumberFormat="1" applyFont="1" applyFill="1" applyBorder="1"/>
    <xf numFmtId="0" fontId="49" fillId="8" borderId="48" xfId="0" applyFont="1" applyFill="1" applyBorder="1"/>
    <xf numFmtId="176" fontId="84" fillId="8" borderId="4" xfId="0" applyNumberFormat="1" applyFont="1" applyFill="1" applyBorder="1" applyAlignment="1">
      <alignment horizontal="right"/>
    </xf>
    <xf numFmtId="0" fontId="10" fillId="0" borderId="0" xfId="399" applyFont="1" applyAlignment="1">
      <alignment vertical="center"/>
    </xf>
    <xf numFmtId="0" fontId="41" fillId="0" borderId="0" xfId="276" applyFont="1" applyAlignment="1">
      <alignment vertical="center"/>
    </xf>
    <xf numFmtId="0" fontId="49" fillId="0" borderId="22" xfId="0" applyFont="1" applyBorder="1" applyAlignment="1">
      <alignment vertical="center"/>
    </xf>
    <xf numFmtId="176" fontId="84" fillId="0" borderId="12" xfId="0" applyNumberFormat="1" applyFont="1" applyBorder="1" applyAlignment="1">
      <alignment horizontal="right" vertical="center"/>
    </xf>
    <xf numFmtId="2" fontId="84" fillId="0" borderId="12" xfId="0" applyNumberFormat="1" applyFont="1" applyBorder="1" applyAlignment="1">
      <alignment vertical="center"/>
    </xf>
    <xf numFmtId="1" fontId="84" fillId="0" borderId="12" xfId="0" applyNumberFormat="1" applyFont="1" applyBorder="1" applyAlignment="1">
      <alignment vertical="center"/>
    </xf>
    <xf numFmtId="166" fontId="84" fillId="0" borderId="12" xfId="0" applyNumberFormat="1" applyFont="1" applyBorder="1" applyAlignment="1">
      <alignment vertical="center"/>
    </xf>
    <xf numFmtId="0" fontId="49" fillId="11" borderId="22" xfId="0" applyFont="1" applyFill="1" applyBorder="1" applyAlignment="1">
      <alignment vertical="center"/>
    </xf>
    <xf numFmtId="1" fontId="84" fillId="11" borderId="12" xfId="0" applyNumberFormat="1" applyFont="1" applyFill="1" applyBorder="1" applyAlignment="1">
      <alignment vertical="center"/>
    </xf>
    <xf numFmtId="2" fontId="84" fillId="11" borderId="12" xfId="0" applyNumberFormat="1" applyFont="1" applyFill="1" applyBorder="1" applyAlignment="1">
      <alignment vertical="center"/>
    </xf>
    <xf numFmtId="176" fontId="84" fillId="11" borderId="12" xfId="0" applyNumberFormat="1" applyFont="1" applyFill="1" applyBorder="1" applyAlignment="1">
      <alignment horizontal="right" vertical="center"/>
    </xf>
    <xf numFmtId="166" fontId="84" fillId="11" borderId="12" xfId="0" applyNumberFormat="1" applyFont="1" applyFill="1" applyBorder="1" applyAlignment="1">
      <alignment vertical="center"/>
    </xf>
    <xf numFmtId="0" fontId="49" fillId="11" borderId="31" xfId="0" applyFont="1" applyFill="1" applyBorder="1" applyAlignment="1">
      <alignment vertical="center"/>
    </xf>
    <xf numFmtId="1" fontId="84" fillId="11" borderId="11" xfId="0" applyNumberFormat="1" applyFont="1" applyFill="1" applyBorder="1" applyAlignment="1">
      <alignment vertical="center"/>
    </xf>
    <xf numFmtId="2" fontId="84" fillId="11" borderId="11" xfId="0" applyNumberFormat="1" applyFont="1" applyFill="1" applyBorder="1" applyAlignment="1">
      <alignment vertical="center"/>
    </xf>
    <xf numFmtId="176" fontId="84" fillId="11" borderId="11" xfId="0" applyNumberFormat="1" applyFont="1" applyFill="1" applyBorder="1" applyAlignment="1">
      <alignment horizontal="right" vertical="center"/>
    </xf>
    <xf numFmtId="166" fontId="84" fillId="11" borderId="11" xfId="0" applyNumberFormat="1" applyFont="1" applyFill="1" applyBorder="1" applyAlignment="1">
      <alignment vertical="center"/>
    </xf>
    <xf numFmtId="0" fontId="49" fillId="8" borderId="22" xfId="0" applyFont="1" applyFill="1" applyBorder="1" applyAlignment="1">
      <alignment vertical="center"/>
    </xf>
    <xf numFmtId="176" fontId="84" fillId="8" borderId="12" xfId="0" applyNumberFormat="1" applyFont="1" applyFill="1" applyBorder="1" applyAlignment="1">
      <alignment horizontal="right" vertical="center"/>
    </xf>
    <xf numFmtId="2" fontId="84" fillId="8" borderId="12" xfId="0" applyNumberFormat="1" applyFont="1" applyFill="1" applyBorder="1" applyAlignment="1">
      <alignment vertical="center"/>
    </xf>
    <xf numFmtId="1" fontId="84" fillId="8" borderId="12" xfId="0" applyNumberFormat="1" applyFont="1" applyFill="1" applyBorder="1" applyAlignment="1">
      <alignment vertical="center"/>
    </xf>
    <xf numFmtId="166" fontId="84" fillId="8" borderId="12" xfId="0" applyNumberFormat="1" applyFont="1" applyFill="1" applyBorder="1" applyAlignment="1">
      <alignment vertical="center"/>
    </xf>
    <xf numFmtId="0" fontId="49" fillId="8" borderId="48" xfId="0" applyFont="1" applyFill="1" applyBorder="1" applyAlignment="1">
      <alignment vertical="center"/>
    </xf>
    <xf numFmtId="176" fontId="84" fillId="8" borderId="4" xfId="0" applyNumberFormat="1" applyFont="1" applyFill="1" applyBorder="1" applyAlignment="1">
      <alignment horizontal="right" vertical="center"/>
    </xf>
    <xf numFmtId="2" fontId="84" fillId="8" borderId="4" xfId="0" applyNumberFormat="1" applyFont="1" applyFill="1" applyBorder="1" applyAlignment="1">
      <alignment vertical="center"/>
    </xf>
    <xf numFmtId="1" fontId="84" fillId="8" borderId="4" xfId="0" applyNumberFormat="1" applyFont="1" applyFill="1" applyBorder="1" applyAlignment="1">
      <alignment vertical="center"/>
    </xf>
    <xf numFmtId="166" fontId="84" fillId="8" borderId="4" xfId="0" applyNumberFormat="1" applyFont="1" applyFill="1" applyBorder="1" applyAlignment="1">
      <alignment vertical="center"/>
    </xf>
    <xf numFmtId="0" fontId="64" fillId="9" borderId="9" xfId="0" applyFont="1" applyFill="1" applyBorder="1" applyAlignment="1">
      <alignment vertical="center"/>
    </xf>
    <xf numFmtId="0" fontId="75" fillId="9" borderId="10" xfId="0" applyFont="1" applyFill="1" applyBorder="1" applyAlignment="1">
      <alignment vertical="center"/>
    </xf>
    <xf numFmtId="0" fontId="49" fillId="0" borderId="9" xfId="0" applyFont="1" applyBorder="1" applyAlignment="1">
      <alignment vertical="center"/>
    </xf>
    <xf numFmtId="1" fontId="49" fillId="0" borderId="12" xfId="0" applyNumberFormat="1" applyFont="1" applyBorder="1" applyAlignment="1">
      <alignment vertical="center"/>
    </xf>
    <xf numFmtId="2" fontId="49" fillId="0" borderId="12" xfId="0" applyNumberFormat="1" applyFont="1" applyBorder="1" applyAlignment="1">
      <alignment vertical="center"/>
    </xf>
    <xf numFmtId="166" fontId="49" fillId="0" borderId="9" xfId="0" applyNumberFormat="1" applyFont="1" applyBorder="1" applyAlignment="1">
      <alignment vertical="center"/>
    </xf>
    <xf numFmtId="166" fontId="49" fillId="0" borderId="12" xfId="0" applyNumberFormat="1" applyFont="1" applyBorder="1" applyAlignment="1">
      <alignment vertical="center"/>
    </xf>
    <xf numFmtId="0" fontId="49" fillId="11" borderId="9" xfId="0" applyFont="1" applyFill="1" applyBorder="1" applyAlignment="1">
      <alignment vertical="center"/>
    </xf>
    <xf numFmtId="1" fontId="49" fillId="11" borderId="12" xfId="0" applyNumberFormat="1" applyFont="1" applyFill="1" applyBorder="1" applyAlignment="1">
      <alignment vertical="center"/>
    </xf>
    <xf numFmtId="2" fontId="49" fillId="11" borderId="12" xfId="0" applyNumberFormat="1" applyFont="1" applyFill="1" applyBorder="1" applyAlignment="1">
      <alignment vertical="center"/>
    </xf>
    <xf numFmtId="166" fontId="49" fillId="11" borderId="9" xfId="0" applyNumberFormat="1" applyFont="1" applyFill="1" applyBorder="1" applyAlignment="1">
      <alignment vertical="center"/>
    </xf>
    <xf numFmtId="166" fontId="49" fillId="11" borderId="12" xfId="0" applyNumberFormat="1" applyFont="1" applyFill="1" applyBorder="1" applyAlignment="1">
      <alignment vertical="center"/>
    </xf>
    <xf numFmtId="0" fontId="49" fillId="0" borderId="13" xfId="0" applyFont="1" applyBorder="1" applyAlignment="1">
      <alignment vertical="center"/>
    </xf>
    <xf numFmtId="1" fontId="49" fillId="0" borderId="4" xfId="0" applyNumberFormat="1" applyFont="1" applyBorder="1" applyAlignment="1">
      <alignment vertical="center"/>
    </xf>
    <xf numFmtId="2" fontId="49" fillId="0" borderId="4" xfId="0" applyNumberFormat="1" applyFont="1" applyBorder="1" applyAlignment="1">
      <alignment vertical="center"/>
    </xf>
    <xf numFmtId="166" fontId="49" fillId="0" borderId="13" xfId="0" applyNumberFormat="1" applyFont="1" applyBorder="1" applyAlignment="1">
      <alignment vertical="center"/>
    </xf>
    <xf numFmtId="166" fontId="49" fillId="0" borderId="4" xfId="0" applyNumberFormat="1" applyFont="1" applyBorder="1" applyAlignment="1">
      <alignment vertical="center"/>
    </xf>
    <xf numFmtId="0" fontId="49" fillId="11" borderId="10" xfId="0" applyFont="1" applyFill="1" applyBorder="1" applyAlignment="1">
      <alignment vertical="center"/>
    </xf>
    <xf numFmtId="1" fontId="49" fillId="11" borderId="11" xfId="0" applyNumberFormat="1" applyFont="1" applyFill="1" applyBorder="1" applyAlignment="1">
      <alignment vertical="center"/>
    </xf>
    <xf numFmtId="2" fontId="49" fillId="11" borderId="11" xfId="0" applyNumberFormat="1" applyFont="1" applyFill="1" applyBorder="1" applyAlignment="1">
      <alignment vertical="center"/>
    </xf>
    <xf numFmtId="166" fontId="49" fillId="11" borderId="10" xfId="0" applyNumberFormat="1" applyFont="1" applyFill="1" applyBorder="1" applyAlignment="1">
      <alignment vertical="center"/>
    </xf>
    <xf numFmtId="166" fontId="49" fillId="11" borderId="11" xfId="0" applyNumberFormat="1" applyFont="1" applyFill="1" applyBorder="1" applyAlignment="1">
      <alignment vertical="center"/>
    </xf>
    <xf numFmtId="0" fontId="49" fillId="8" borderId="13" xfId="0" applyFont="1" applyFill="1" applyBorder="1" applyAlignment="1">
      <alignment vertical="center"/>
    </xf>
    <xf numFmtId="1" fontId="49" fillId="8" borderId="4" xfId="0" applyNumberFormat="1" applyFont="1" applyFill="1" applyBorder="1" applyAlignment="1">
      <alignment vertical="center"/>
    </xf>
    <xf numFmtId="2" fontId="49" fillId="8" borderId="4" xfId="0" applyNumberFormat="1" applyFont="1" applyFill="1" applyBorder="1" applyAlignment="1">
      <alignment vertical="center"/>
    </xf>
    <xf numFmtId="166" fontId="49" fillId="8" borderId="13" xfId="0" applyNumberFormat="1" applyFont="1" applyFill="1" applyBorder="1" applyAlignment="1">
      <alignment vertical="center"/>
    </xf>
    <xf numFmtId="166" fontId="49" fillId="8" borderId="4" xfId="0" applyNumberFormat="1" applyFont="1" applyFill="1" applyBorder="1" applyAlignment="1">
      <alignment vertical="center"/>
    </xf>
    <xf numFmtId="1" fontId="49" fillId="11" borderId="12" xfId="0" applyNumberFormat="1" applyFont="1" applyFill="1" applyBorder="1" applyAlignment="1">
      <alignment horizontal="right" vertical="center"/>
    </xf>
    <xf numFmtId="2" fontId="49" fillId="11" borderId="12" xfId="0" applyNumberFormat="1" applyFont="1" applyFill="1" applyBorder="1" applyAlignment="1">
      <alignment horizontal="right" vertical="center"/>
    </xf>
    <xf numFmtId="166" fontId="49" fillId="11" borderId="9" xfId="0" applyNumberFormat="1" applyFont="1" applyFill="1" applyBorder="1" applyAlignment="1">
      <alignment horizontal="right" vertical="center"/>
    </xf>
    <xf numFmtId="166" fontId="49" fillId="11" borderId="12" xfId="0" applyNumberFormat="1" applyFont="1" applyFill="1" applyBorder="1" applyAlignment="1">
      <alignment horizontal="right" vertical="center"/>
    </xf>
    <xf numFmtId="1" fontId="49" fillId="8" borderId="12" xfId="0" applyNumberFormat="1" applyFont="1" applyFill="1" applyBorder="1" applyAlignment="1">
      <alignment vertical="center"/>
    </xf>
    <xf numFmtId="2" fontId="49" fillId="8" borderId="12" xfId="0" applyNumberFormat="1" applyFont="1" applyFill="1" applyBorder="1" applyAlignment="1">
      <alignment vertical="center"/>
    </xf>
    <xf numFmtId="166" fontId="49" fillId="8" borderId="9" xfId="0" applyNumberFormat="1" applyFont="1" applyFill="1" applyBorder="1" applyAlignment="1">
      <alignment vertical="center"/>
    </xf>
    <xf numFmtId="166" fontId="49" fillId="8" borderId="12" xfId="0" applyNumberFormat="1" applyFont="1" applyFill="1" applyBorder="1" applyAlignment="1">
      <alignment vertical="center"/>
    </xf>
    <xf numFmtId="1" fontId="49" fillId="0" borderId="12" xfId="0" applyNumberFormat="1" applyFont="1" applyBorder="1" applyAlignment="1">
      <alignment horizontal="right" vertical="center"/>
    </xf>
    <xf numFmtId="2" fontId="49" fillId="0" borderId="12" xfId="0" applyNumberFormat="1" applyFont="1" applyBorder="1" applyAlignment="1">
      <alignment horizontal="right" vertical="center"/>
    </xf>
    <xf numFmtId="166" fontId="49" fillId="0" borderId="9" xfId="0" applyNumberFormat="1" applyFont="1" applyBorder="1" applyAlignment="1">
      <alignment horizontal="right" vertical="center"/>
    </xf>
    <xf numFmtId="166" fontId="49" fillId="0" borderId="12" xfId="0" applyNumberFormat="1" applyFont="1" applyBorder="1" applyAlignment="1">
      <alignment horizontal="right" vertical="center"/>
    </xf>
    <xf numFmtId="1" fontId="49" fillId="11" borderId="11" xfId="0" applyNumberFormat="1" applyFont="1" applyFill="1" applyBorder="1" applyAlignment="1">
      <alignment horizontal="right" vertical="center"/>
    </xf>
    <xf numFmtId="2" fontId="49" fillId="11" borderId="11" xfId="0" applyNumberFormat="1" applyFont="1" applyFill="1" applyBorder="1" applyAlignment="1">
      <alignment horizontal="right" vertical="center"/>
    </xf>
    <xf numFmtId="166" fontId="49" fillId="11" borderId="10" xfId="0" applyNumberFormat="1" applyFont="1" applyFill="1" applyBorder="1" applyAlignment="1">
      <alignment horizontal="right" vertical="center"/>
    </xf>
    <xf numFmtId="166" fontId="49" fillId="11" borderId="11" xfId="0" applyNumberFormat="1" applyFont="1" applyFill="1" applyBorder="1" applyAlignment="1">
      <alignment horizontal="right" vertical="center"/>
    </xf>
    <xf numFmtId="0" fontId="42" fillId="12" borderId="0" xfId="399" applyFont="1" applyFill="1" applyAlignment="1">
      <alignment vertical="center"/>
    </xf>
    <xf numFmtId="0" fontId="42" fillId="0" borderId="0" xfId="399" applyFont="1" applyAlignment="1">
      <alignment vertical="center"/>
    </xf>
    <xf numFmtId="0" fontId="52" fillId="0" borderId="22" xfId="1" applyFont="1" applyBorder="1" applyAlignment="1">
      <alignment horizontal="left" vertical="center"/>
    </xf>
    <xf numFmtId="3" fontId="49" fillId="0" borderId="27" xfId="1" applyNumberFormat="1" applyFont="1" applyBorder="1" applyAlignment="1">
      <alignment vertical="center" wrapText="1"/>
    </xf>
    <xf numFmtId="0" fontId="52" fillId="3" borderId="22" xfId="1" applyFont="1" applyFill="1" applyBorder="1" applyAlignment="1">
      <alignment horizontal="left" vertical="center" wrapText="1"/>
    </xf>
    <xf numFmtId="3" fontId="49" fillId="3" borderId="27" xfId="1" applyNumberFormat="1" applyFont="1" applyFill="1" applyBorder="1" applyAlignment="1">
      <alignment vertical="center" wrapText="1"/>
    </xf>
    <xf numFmtId="0" fontId="52" fillId="0" borderId="22" xfId="1" applyFont="1" applyBorder="1" applyAlignment="1">
      <alignment horizontal="left" vertical="center" wrapText="1"/>
    </xf>
    <xf numFmtId="0" fontId="52" fillId="3" borderId="22" xfId="1" applyFont="1" applyFill="1" applyBorder="1" applyAlignment="1">
      <alignment horizontal="left" vertical="center"/>
    </xf>
    <xf numFmtId="0" fontId="52" fillId="6" borderId="26" xfId="1" applyFont="1" applyFill="1" applyBorder="1" applyAlignment="1">
      <alignment horizontal="left" vertical="center"/>
    </xf>
    <xf numFmtId="3" fontId="72" fillId="6" borderId="23" xfId="1" applyNumberFormat="1" applyFont="1" applyFill="1" applyBorder="1" applyAlignment="1">
      <alignment vertical="center"/>
    </xf>
    <xf numFmtId="0" fontId="52" fillId="6" borderId="22" xfId="1" applyFont="1" applyFill="1" applyBorder="1" applyAlignment="1">
      <alignment horizontal="left" vertical="center"/>
    </xf>
    <xf numFmtId="3" fontId="72" fillId="6" borderId="27" xfId="1" applyNumberFormat="1" applyFont="1" applyFill="1" applyBorder="1" applyAlignment="1">
      <alignment vertical="center"/>
    </xf>
    <xf numFmtId="0" fontId="52" fillId="6" borderId="48" xfId="1" applyFont="1" applyFill="1" applyBorder="1" applyAlignment="1">
      <alignment horizontal="left" vertical="center"/>
    </xf>
    <xf numFmtId="3" fontId="72" fillId="6" borderId="79" xfId="1" applyNumberFormat="1" applyFont="1" applyFill="1" applyBorder="1" applyAlignment="1">
      <alignment vertical="center"/>
    </xf>
    <xf numFmtId="3" fontId="72" fillId="0" borderId="5" xfId="1" applyNumberFormat="1" applyFont="1" applyBorder="1" applyAlignment="1">
      <alignment vertical="center"/>
    </xf>
    <xf numFmtId="3" fontId="72" fillId="3" borderId="5" xfId="1" applyNumberFormat="1" applyFont="1" applyFill="1" applyBorder="1" applyAlignment="1">
      <alignment vertical="center"/>
    </xf>
    <xf numFmtId="3" fontId="49" fillId="6" borderId="23" xfId="1" applyNumberFormat="1" applyFont="1" applyFill="1" applyBorder="1" applyAlignment="1">
      <alignment vertical="center" wrapText="1"/>
    </xf>
    <xf numFmtId="3" fontId="49" fillId="6" borderId="27" xfId="1" applyNumberFormat="1" applyFont="1" applyFill="1" applyBorder="1" applyAlignment="1">
      <alignment vertical="center"/>
    </xf>
    <xf numFmtId="3" fontId="49" fillId="6" borderId="79" xfId="1" applyNumberFormat="1" applyFont="1" applyFill="1" applyBorder="1" applyAlignment="1">
      <alignment vertical="center"/>
    </xf>
    <xf numFmtId="3" fontId="43" fillId="0" borderId="0" xfId="1" applyNumberFormat="1" applyFont="1" applyAlignment="1">
      <alignment horizontal="right" vertical="center"/>
    </xf>
    <xf numFmtId="3" fontId="72" fillId="3" borderId="5" xfId="1" applyNumberFormat="1" applyFont="1" applyFill="1" applyBorder="1" applyAlignment="1">
      <alignment horizontal="right" vertical="center"/>
    </xf>
    <xf numFmtId="3" fontId="72" fillId="0" borderId="5" xfId="1" applyNumberFormat="1" applyFont="1" applyBorder="1" applyAlignment="1">
      <alignment horizontal="right" vertical="center"/>
    </xf>
    <xf numFmtId="3" fontId="52" fillId="6" borderId="2" xfId="1" applyNumberFormat="1" applyFont="1" applyFill="1" applyBorder="1" applyAlignment="1">
      <alignment vertical="center" wrapText="1"/>
    </xf>
    <xf numFmtId="165" fontId="52" fillId="6" borderId="80" xfId="405" applyNumberFormat="1" applyFont="1" applyFill="1" applyBorder="1" applyAlignment="1">
      <alignment vertical="center" wrapText="1"/>
    </xf>
    <xf numFmtId="0" fontId="69" fillId="0" borderId="0" xfId="406" applyFont="1" applyAlignment="1">
      <alignment vertical="center"/>
    </xf>
    <xf numFmtId="3" fontId="49" fillId="0" borderId="27" xfId="1" applyNumberFormat="1" applyFont="1" applyBorder="1" applyAlignment="1">
      <alignment horizontal="right" vertical="center" wrapText="1"/>
    </xf>
    <xf numFmtId="3" fontId="49" fillId="3" borderId="27" xfId="1" applyNumberFormat="1" applyFont="1" applyFill="1" applyBorder="1" applyAlignment="1">
      <alignment horizontal="right" vertical="center" wrapText="1"/>
    </xf>
    <xf numFmtId="0" fontId="52" fillId="12" borderId="22" xfId="1" applyFont="1" applyFill="1" applyBorder="1" applyAlignment="1">
      <alignment horizontal="left" vertical="center"/>
    </xf>
    <xf numFmtId="3" fontId="49" fillId="12" borderId="27" xfId="1" applyNumberFormat="1" applyFont="1" applyFill="1" applyBorder="1" applyAlignment="1">
      <alignment horizontal="right" vertical="center" wrapText="1"/>
    </xf>
    <xf numFmtId="0" fontId="52" fillId="12" borderId="22" xfId="1" applyFont="1" applyFill="1" applyBorder="1" applyAlignment="1">
      <alignment horizontal="left" vertical="center" wrapText="1"/>
    </xf>
    <xf numFmtId="3" fontId="72" fillId="12" borderId="5" xfId="1" applyNumberFormat="1" applyFont="1" applyFill="1" applyBorder="1" applyAlignment="1">
      <alignment vertical="center"/>
    </xf>
    <xf numFmtId="0" fontId="52" fillId="12" borderId="31" xfId="1" applyFont="1" applyFill="1" applyBorder="1" applyAlignment="1">
      <alignment horizontal="left" vertical="center" wrapText="1"/>
    </xf>
    <xf numFmtId="3" fontId="72" fillId="12" borderId="30" xfId="1" applyNumberFormat="1" applyFont="1" applyFill="1" applyBorder="1" applyAlignment="1">
      <alignment vertical="center"/>
    </xf>
    <xf numFmtId="3" fontId="49" fillId="6" borderId="23" xfId="1" applyNumberFormat="1" applyFont="1" applyFill="1" applyBorder="1" applyAlignment="1">
      <alignment horizontal="right" vertical="center" wrapText="1"/>
    </xf>
    <xf numFmtId="3" fontId="49" fillId="6" borderId="27" xfId="1" applyNumberFormat="1" applyFont="1" applyFill="1" applyBorder="1" applyAlignment="1">
      <alignment horizontal="right" vertical="center"/>
    </xf>
    <xf numFmtId="3" fontId="49" fillId="6" borderId="79" xfId="1" applyNumberFormat="1" applyFont="1" applyFill="1" applyBorder="1" applyAlignment="1">
      <alignment horizontal="right" vertical="center"/>
    </xf>
    <xf numFmtId="0" fontId="69" fillId="0" borderId="0" xfId="1" applyFont="1" applyAlignment="1">
      <alignment vertical="center"/>
    </xf>
    <xf numFmtId="0" fontId="47" fillId="0" borderId="0" xfId="1" applyFont="1" applyAlignment="1">
      <alignment vertical="center"/>
    </xf>
    <xf numFmtId="0" fontId="52" fillId="0" borderId="22" xfId="1" applyFont="1" applyBorder="1" applyAlignment="1">
      <alignment vertical="center"/>
    </xf>
    <xf numFmtId="0" fontId="52" fillId="12" borderId="22" xfId="1" applyFont="1" applyFill="1" applyBorder="1" applyAlignment="1">
      <alignment vertical="center"/>
    </xf>
    <xf numFmtId="0" fontId="52" fillId="3" borderId="22" xfId="1" applyFont="1" applyFill="1" applyBorder="1" applyAlignment="1">
      <alignment vertical="center"/>
    </xf>
    <xf numFmtId="0" fontId="52" fillId="12" borderId="22" xfId="1" applyFont="1" applyFill="1" applyBorder="1" applyAlignment="1">
      <alignment vertical="center" wrapText="1"/>
    </xf>
    <xf numFmtId="0" fontId="52" fillId="6" borderId="26" xfId="1" applyFont="1" applyFill="1" applyBorder="1" applyAlignment="1">
      <alignment vertical="center"/>
    </xf>
    <xf numFmtId="0" fontId="52" fillId="6" borderId="22" xfId="1" applyFont="1" applyFill="1" applyBorder="1" applyAlignment="1">
      <alignment vertical="center"/>
    </xf>
    <xf numFmtId="0" fontId="52" fillId="6" borderId="48" xfId="1" applyFont="1" applyFill="1" applyBorder="1" applyAlignment="1">
      <alignment vertical="center"/>
    </xf>
    <xf numFmtId="0" fontId="86" fillId="0" borderId="0" xfId="1" applyFont="1" applyAlignment="1">
      <alignment vertical="center"/>
    </xf>
    <xf numFmtId="3" fontId="49" fillId="6" borderId="23" xfId="1" applyNumberFormat="1" applyFont="1" applyFill="1" applyBorder="1" applyAlignment="1">
      <alignment vertical="center"/>
    </xf>
    <xf numFmtId="3" fontId="49" fillId="3" borderId="5" xfId="1" applyNumberFormat="1" applyFont="1" applyFill="1" applyBorder="1" applyAlignment="1">
      <alignment vertical="center"/>
    </xf>
    <xf numFmtId="3" fontId="72" fillId="3" borderId="5" xfId="1" quotePrefix="1" applyNumberFormat="1" applyFont="1" applyFill="1" applyBorder="1" applyAlignment="1">
      <alignment horizontal="right" vertical="center"/>
    </xf>
    <xf numFmtId="165" fontId="52" fillId="0" borderId="25" xfId="400" applyNumberFormat="1" applyFont="1" applyFill="1" applyBorder="1" applyAlignment="1">
      <alignment horizontal="right" vertical="center" wrapText="1"/>
    </xf>
    <xf numFmtId="165" fontId="52" fillId="3" borderId="5" xfId="400" applyNumberFormat="1" applyFont="1" applyFill="1" applyBorder="1" applyAlignment="1">
      <alignment horizontal="right" vertical="center" wrapText="1"/>
    </xf>
    <xf numFmtId="165" fontId="52" fillId="0" borderId="5" xfId="400" applyNumberFormat="1" applyFont="1" applyFill="1" applyBorder="1" applyAlignment="1">
      <alignment horizontal="right" vertical="center" wrapText="1"/>
    </xf>
    <xf numFmtId="165" fontId="52" fillId="6" borderId="25" xfId="400" applyNumberFormat="1" applyFont="1" applyFill="1" applyBorder="1" applyAlignment="1">
      <alignment horizontal="right" vertical="center" wrapText="1"/>
    </xf>
    <xf numFmtId="165" fontId="52" fillId="6" borderId="5" xfId="400" applyNumberFormat="1" applyFont="1" applyFill="1" applyBorder="1" applyAlignment="1">
      <alignment horizontal="right" vertical="center" wrapText="1"/>
    </xf>
    <xf numFmtId="3" fontId="52" fillId="6" borderId="2" xfId="0" applyNumberFormat="1" applyFont="1" applyFill="1" applyBorder="1" applyAlignment="1">
      <alignment horizontal="right" vertical="center" wrapText="1"/>
    </xf>
    <xf numFmtId="165" fontId="52" fillId="6" borderId="80" xfId="400" applyNumberFormat="1" applyFont="1" applyFill="1" applyBorder="1" applyAlignment="1">
      <alignment horizontal="right" vertical="center" wrapText="1"/>
    </xf>
    <xf numFmtId="165" fontId="52" fillId="6" borderId="80" xfId="400" applyNumberFormat="1" applyFont="1" applyFill="1" applyBorder="1" applyAlignment="1">
      <alignment vertical="center" wrapText="1"/>
    </xf>
    <xf numFmtId="165" fontId="52" fillId="3" borderId="30" xfId="400" applyNumberFormat="1" applyFont="1" applyFill="1" applyBorder="1" applyAlignment="1">
      <alignment vertical="center" wrapText="1"/>
    </xf>
    <xf numFmtId="2" fontId="49" fillId="0" borderId="9" xfId="0" applyNumberFormat="1" applyFont="1" applyBorder="1" applyAlignment="1">
      <alignment horizontal="right" vertical="center"/>
    </xf>
    <xf numFmtId="2" fontId="49" fillId="11" borderId="9" xfId="0" applyNumberFormat="1" applyFont="1" applyFill="1" applyBorder="1" applyAlignment="1">
      <alignment horizontal="right" vertical="center"/>
    </xf>
    <xf numFmtId="2" fontId="49" fillId="8" borderId="9" xfId="0" applyNumberFormat="1" applyFont="1" applyFill="1" applyBorder="1" applyAlignment="1">
      <alignment vertical="center"/>
    </xf>
    <xf numFmtId="165" fontId="49" fillId="0" borderId="12" xfId="0" applyNumberFormat="1" applyFont="1" applyBorder="1" applyAlignment="1">
      <alignment horizontal="right" vertical="center"/>
    </xf>
    <xf numFmtId="165" fontId="49" fillId="11" borderId="12" xfId="0" applyNumberFormat="1" applyFont="1" applyFill="1" applyBorder="1" applyAlignment="1">
      <alignment horizontal="right" vertical="center"/>
    </xf>
    <xf numFmtId="165" fontId="49" fillId="8" borderId="12" xfId="0" applyNumberFormat="1" applyFont="1" applyFill="1" applyBorder="1" applyAlignment="1">
      <alignment vertical="center"/>
    </xf>
    <xf numFmtId="0" fontId="64" fillId="9" borderId="4" xfId="0" applyFont="1" applyFill="1" applyBorder="1" applyAlignment="1">
      <alignment vertical="center"/>
    </xf>
    <xf numFmtId="0" fontId="49" fillId="0" borderId="48" xfId="0" applyFont="1" applyBorder="1" applyAlignment="1">
      <alignment vertical="center"/>
    </xf>
    <xf numFmtId="2" fontId="49" fillId="8" borderId="13" xfId="0" applyNumberFormat="1" applyFont="1" applyFill="1" applyBorder="1" applyAlignment="1">
      <alignment vertical="center"/>
    </xf>
    <xf numFmtId="0" fontId="49" fillId="10" borderId="40" xfId="0" applyFont="1" applyFill="1" applyBorder="1" applyAlignment="1">
      <alignment horizontal="center" vertical="center"/>
    </xf>
    <xf numFmtId="165" fontId="49" fillId="8" borderId="4" xfId="0" applyNumberFormat="1" applyFont="1" applyFill="1" applyBorder="1" applyAlignment="1">
      <alignment vertical="center"/>
    </xf>
    <xf numFmtId="0" fontId="75" fillId="10" borderId="86" xfId="0" applyFont="1" applyFill="1" applyBorder="1" applyAlignment="1">
      <alignment horizontal="center" vertical="center"/>
    </xf>
    <xf numFmtId="2" fontId="75" fillId="7" borderId="33" xfId="397" applyNumberFormat="1" applyFont="1" applyFill="1" applyBorder="1" applyAlignment="1">
      <alignment horizontal="center" vertical="center" wrapText="1"/>
    </xf>
    <xf numFmtId="0" fontId="52" fillId="6" borderId="87" xfId="0" applyFont="1" applyFill="1" applyBorder="1" applyAlignment="1">
      <alignment vertical="center" wrapText="1"/>
    </xf>
    <xf numFmtId="3" fontId="52" fillId="6" borderId="91" xfId="5" applyNumberFormat="1" applyFont="1" applyFill="1" applyBorder="1" applyAlignment="1">
      <alignment horizontal="right" vertical="center" wrapText="1"/>
    </xf>
    <xf numFmtId="3" fontId="52" fillId="6" borderId="92" xfId="0" applyNumberFormat="1" applyFont="1" applyFill="1" applyBorder="1" applyAlignment="1">
      <alignment horizontal="right" vertical="center" wrapText="1"/>
    </xf>
    <xf numFmtId="3" fontId="52" fillId="6" borderId="87" xfId="5" applyNumberFormat="1" applyFont="1" applyFill="1" applyBorder="1" applyAlignment="1">
      <alignment horizontal="right" vertical="center" wrapText="1"/>
    </xf>
    <xf numFmtId="3" fontId="52" fillId="6" borderId="89" xfId="5" applyNumberFormat="1" applyFont="1" applyFill="1" applyBorder="1" applyAlignment="1">
      <alignment horizontal="right" vertical="center" wrapText="1"/>
    </xf>
    <xf numFmtId="3" fontId="52" fillId="6" borderId="49" xfId="0" applyNumberFormat="1" applyFont="1" applyFill="1" applyBorder="1" applyAlignment="1">
      <alignment horizontal="right" vertical="center" wrapText="1"/>
    </xf>
    <xf numFmtId="3" fontId="52" fillId="6" borderId="88" xfId="0" applyNumberFormat="1" applyFont="1" applyFill="1" applyBorder="1" applyAlignment="1">
      <alignment horizontal="right" vertical="center" wrapText="1"/>
    </xf>
    <xf numFmtId="0" fontId="75" fillId="0" borderId="0" xfId="0" applyFont="1" applyAlignment="1">
      <alignment vertical="center"/>
    </xf>
    <xf numFmtId="165" fontId="52" fillId="6" borderId="80" xfId="5" applyNumberFormat="1" applyFont="1" applyFill="1" applyBorder="1" applyAlignment="1">
      <alignment horizontal="right" vertical="center" wrapText="1"/>
    </xf>
    <xf numFmtId="168" fontId="52" fillId="6" borderId="80" xfId="5" applyNumberFormat="1" applyFont="1" applyFill="1" applyBorder="1" applyAlignment="1">
      <alignment horizontal="right" vertical="center" wrapText="1"/>
    </xf>
    <xf numFmtId="168" fontId="72" fillId="0" borderId="5" xfId="256" applyNumberFormat="1" applyFont="1" applyBorder="1" applyAlignment="1">
      <alignment horizontal="right" vertical="center"/>
    </xf>
    <xf numFmtId="168" fontId="72" fillId="3" borderId="12" xfId="256" applyNumberFormat="1" applyFont="1" applyFill="1" applyBorder="1" applyAlignment="1">
      <alignment horizontal="right" vertical="center"/>
    </xf>
    <xf numFmtId="168" fontId="72" fillId="0" borderId="12" xfId="256" applyNumberFormat="1" applyFont="1" applyBorder="1" applyAlignment="1">
      <alignment horizontal="right" vertical="center"/>
    </xf>
    <xf numFmtId="168" fontId="72" fillId="3" borderId="11" xfId="256" applyNumberFormat="1" applyFont="1" applyFill="1" applyBorder="1" applyAlignment="1">
      <alignment horizontal="right" vertical="center"/>
    </xf>
    <xf numFmtId="168" fontId="72" fillId="6" borderId="12" xfId="256" applyNumberFormat="1" applyFont="1" applyFill="1" applyBorder="1" applyAlignment="1">
      <alignment horizontal="right" vertical="center"/>
    </xf>
    <xf numFmtId="168" fontId="72" fillId="6" borderId="4" xfId="256" applyNumberFormat="1" applyFont="1" applyFill="1" applyBorder="1" applyAlignment="1">
      <alignment horizontal="right" vertical="center"/>
    </xf>
    <xf numFmtId="0" fontId="45" fillId="0" borderId="0" xfId="276" applyFont="1" applyAlignment="1">
      <alignment vertical="center"/>
    </xf>
    <xf numFmtId="165" fontId="49" fillId="0" borderId="12" xfId="0" applyNumberFormat="1" applyFont="1" applyBorder="1" applyAlignment="1">
      <alignment vertical="center"/>
    </xf>
    <xf numFmtId="165" fontId="49" fillId="11" borderId="12" xfId="0" applyNumberFormat="1" applyFont="1" applyFill="1" applyBorder="1" applyAlignment="1">
      <alignment vertical="center"/>
    </xf>
    <xf numFmtId="165" fontId="49" fillId="11" borderId="11" xfId="0" applyNumberFormat="1" applyFont="1" applyFill="1" applyBorder="1" applyAlignment="1">
      <alignment vertical="center"/>
    </xf>
    <xf numFmtId="165" fontId="49" fillId="0" borderId="12" xfId="693" applyNumberFormat="1" applyFont="1" applyBorder="1" applyAlignment="1">
      <alignment vertical="center"/>
    </xf>
    <xf numFmtId="2" fontId="49" fillId="0" borderId="12" xfId="693" applyNumberFormat="1" applyFont="1" applyBorder="1" applyAlignment="1">
      <alignment vertical="center"/>
    </xf>
    <xf numFmtId="166" fontId="49" fillId="0" borderId="9" xfId="693" applyNumberFormat="1" applyFont="1" applyBorder="1" applyAlignment="1">
      <alignment vertical="center"/>
    </xf>
    <xf numFmtId="165" fontId="49" fillId="11" borderId="12" xfId="693" applyNumberFormat="1" applyFont="1" applyFill="1" applyBorder="1" applyAlignment="1">
      <alignment vertical="center"/>
    </xf>
    <xf numFmtId="2" fontId="49" fillId="11" borderId="12" xfId="693" applyNumberFormat="1" applyFont="1" applyFill="1" applyBorder="1" applyAlignment="1">
      <alignment vertical="center"/>
    </xf>
    <xf numFmtId="166" fontId="49" fillId="11" borderId="9" xfId="693" applyNumberFormat="1" applyFont="1" applyFill="1" applyBorder="1" applyAlignment="1">
      <alignment vertical="center"/>
    </xf>
    <xf numFmtId="165" fontId="49" fillId="11" borderId="11" xfId="693" applyNumberFormat="1" applyFont="1" applyFill="1" applyBorder="1" applyAlignment="1">
      <alignment vertical="center"/>
    </xf>
    <xf numFmtId="2" fontId="49" fillId="11" borderId="11" xfId="693" applyNumberFormat="1" applyFont="1" applyFill="1" applyBorder="1" applyAlignment="1">
      <alignment vertical="center"/>
    </xf>
    <xf numFmtId="166" fontId="49" fillId="11" borderId="10" xfId="693" applyNumberFormat="1" applyFont="1" applyFill="1" applyBorder="1" applyAlignment="1">
      <alignment vertical="center"/>
    </xf>
    <xf numFmtId="165" fontId="49" fillId="8" borderId="12" xfId="693" applyNumberFormat="1" applyFont="1" applyFill="1" applyBorder="1" applyAlignment="1">
      <alignment vertical="center"/>
    </xf>
    <xf numFmtId="2" fontId="49" fillId="8" borderId="12" xfId="693" applyNumberFormat="1" applyFont="1" applyFill="1" applyBorder="1" applyAlignment="1">
      <alignment vertical="center"/>
    </xf>
    <xf numFmtId="166" fontId="49" fillId="8" borderId="9" xfId="693" applyNumberFormat="1" applyFont="1" applyFill="1" applyBorder="1" applyAlignment="1">
      <alignment vertical="center"/>
    </xf>
    <xf numFmtId="0" fontId="49" fillId="0" borderId="22" xfId="693" applyFont="1" applyBorder="1" applyAlignment="1">
      <alignment vertical="center"/>
    </xf>
    <xf numFmtId="166" fontId="49" fillId="0" borderId="12" xfId="693" applyNumberFormat="1" applyFont="1" applyBorder="1" applyAlignment="1">
      <alignment vertical="center"/>
    </xf>
    <xf numFmtId="0" fontId="49" fillId="11" borderId="22" xfId="693" applyFont="1" applyFill="1" applyBorder="1" applyAlignment="1">
      <alignment vertical="center"/>
    </xf>
    <xf numFmtId="166" fontId="49" fillId="11" borderId="12" xfId="693" applyNumberFormat="1" applyFont="1" applyFill="1" applyBorder="1" applyAlignment="1">
      <alignment vertical="center"/>
    </xf>
    <xf numFmtId="0" fontId="49" fillId="11" borderId="31" xfId="693" applyFont="1" applyFill="1" applyBorder="1" applyAlignment="1">
      <alignment vertical="center"/>
    </xf>
    <xf numFmtId="166" fontId="49" fillId="11" borderId="11" xfId="693" applyNumberFormat="1" applyFont="1" applyFill="1" applyBorder="1" applyAlignment="1">
      <alignment vertical="center"/>
    </xf>
    <xf numFmtId="0" fontId="49" fillId="8" borderId="22" xfId="693" applyFont="1" applyFill="1" applyBorder="1" applyAlignment="1">
      <alignment vertical="center"/>
    </xf>
    <xf numFmtId="166" fontId="49" fillId="8" borderId="12" xfId="693" applyNumberFormat="1" applyFont="1" applyFill="1" applyBorder="1" applyAlignment="1">
      <alignment vertical="center"/>
    </xf>
    <xf numFmtId="0" fontId="49" fillId="8" borderId="48" xfId="693" applyFont="1" applyFill="1" applyBorder="1" applyAlignment="1">
      <alignment vertical="center"/>
    </xf>
    <xf numFmtId="165" fontId="49" fillId="8" borderId="4" xfId="693" applyNumberFormat="1" applyFont="1" applyFill="1" applyBorder="1" applyAlignment="1">
      <alignment vertical="center"/>
    </xf>
    <xf numFmtId="2" fontId="49" fillId="8" borderId="4" xfId="693" applyNumberFormat="1" applyFont="1" applyFill="1" applyBorder="1" applyAlignment="1">
      <alignment vertical="center"/>
    </xf>
    <xf numFmtId="166" fontId="49" fillId="8" borderId="13" xfId="693" applyNumberFormat="1" applyFont="1" applyFill="1" applyBorder="1" applyAlignment="1">
      <alignment vertical="center"/>
    </xf>
    <xf numFmtId="166" fontId="49" fillId="8" borderId="4" xfId="693" applyNumberFormat="1" applyFont="1" applyFill="1" applyBorder="1" applyAlignment="1">
      <alignment vertical="center"/>
    </xf>
    <xf numFmtId="0" fontId="52" fillId="0" borderId="24" xfId="1" applyFont="1" applyBorder="1" applyAlignment="1">
      <alignment horizontal="left" vertical="center" wrapText="1"/>
    </xf>
    <xf numFmtId="0" fontId="52" fillId="3" borderId="21" xfId="1" applyFont="1" applyFill="1" applyBorder="1" applyAlignment="1">
      <alignment horizontal="left" vertical="center" wrapText="1"/>
    </xf>
    <xf numFmtId="0" fontId="52" fillId="0" borderId="21" xfId="1" applyFont="1" applyBorder="1" applyAlignment="1">
      <alignment horizontal="left" vertical="center" wrapText="1"/>
    </xf>
    <xf numFmtId="0" fontId="52" fillId="6" borderId="26" xfId="1" applyFont="1" applyFill="1" applyBorder="1" applyAlignment="1">
      <alignment horizontal="left" vertical="center" wrapText="1"/>
    </xf>
    <xf numFmtId="0" fontId="52" fillId="6" borderId="22" xfId="1" applyFont="1" applyFill="1" applyBorder="1" applyAlignment="1">
      <alignment horizontal="left" vertical="center" wrapText="1"/>
    </xf>
    <xf numFmtId="0" fontId="52" fillId="6" borderId="48" xfId="1" applyFont="1" applyFill="1" applyBorder="1" applyAlignment="1">
      <alignment horizontal="left" vertical="center" wrapText="1"/>
    </xf>
    <xf numFmtId="3" fontId="72" fillId="0" borderId="0" xfId="0" applyNumberFormat="1" applyFont="1" applyAlignment="1">
      <alignment vertical="center"/>
    </xf>
    <xf numFmtId="0" fontId="35" fillId="7" borderId="8" xfId="0" applyFont="1" applyFill="1" applyBorder="1" applyAlignment="1">
      <alignment horizontal="center" vertical="center" wrapText="1"/>
    </xf>
    <xf numFmtId="0" fontId="52" fillId="3" borderId="5" xfId="1" applyFont="1" applyFill="1" applyBorder="1" applyAlignment="1">
      <alignment horizontal="left" vertical="center" wrapText="1"/>
    </xf>
    <xf numFmtId="3" fontId="52" fillId="0" borderId="9" xfId="1" applyNumberFormat="1" applyFont="1" applyBorder="1" applyAlignment="1">
      <alignment horizontal="right" vertical="center" wrapText="1"/>
    </xf>
    <xf numFmtId="3" fontId="52" fillId="3" borderId="9" xfId="1" applyNumberFormat="1" applyFont="1" applyFill="1" applyBorder="1" applyAlignment="1">
      <alignment horizontal="right" vertical="center" wrapText="1"/>
    </xf>
    <xf numFmtId="3" fontId="52" fillId="3" borderId="22" xfId="1" applyNumberFormat="1" applyFont="1" applyFill="1" applyBorder="1" applyAlignment="1">
      <alignment horizontal="right" vertical="center" wrapText="1"/>
    </xf>
    <xf numFmtId="3" fontId="52" fillId="0" borderId="22" xfId="1" applyNumberFormat="1" applyFont="1" applyBorder="1" applyAlignment="1">
      <alignment horizontal="right" vertical="center" wrapText="1"/>
    </xf>
    <xf numFmtId="0" fontId="35" fillId="7" borderId="8" xfId="0" applyFont="1" applyFill="1" applyBorder="1" applyAlignment="1">
      <alignment horizontal="center" vertical="center"/>
    </xf>
    <xf numFmtId="0" fontId="40" fillId="5" borderId="7" xfId="0" applyFont="1" applyFill="1" applyBorder="1" applyAlignment="1">
      <alignment vertical="center" wrapText="1"/>
    </xf>
    <xf numFmtId="0" fontId="40" fillId="3" borderId="80" xfId="0" applyFont="1" applyFill="1" applyBorder="1" applyAlignment="1">
      <alignment horizontal="center" vertical="center"/>
    </xf>
    <xf numFmtId="0" fontId="40" fillId="5" borderId="80" xfId="0" applyFont="1" applyFill="1" applyBorder="1" applyAlignment="1">
      <alignment horizontal="center" vertical="center"/>
    </xf>
    <xf numFmtId="0" fontId="40" fillId="3" borderId="8" xfId="0" applyFont="1" applyFill="1" applyBorder="1" applyAlignment="1">
      <alignment horizontal="center" vertical="center"/>
    </xf>
    <xf numFmtId="0" fontId="40" fillId="5" borderId="8" xfId="0" applyFont="1" applyFill="1" applyBorder="1" applyAlignment="1">
      <alignment horizontal="center" vertical="center"/>
    </xf>
    <xf numFmtId="0" fontId="40" fillId="3" borderId="80" xfId="0" applyFont="1" applyFill="1" applyBorder="1" applyAlignment="1">
      <alignment vertical="center"/>
    </xf>
    <xf numFmtId="0" fontId="40" fillId="5" borderId="80" xfId="0" applyFont="1" applyFill="1" applyBorder="1" applyAlignment="1">
      <alignment vertical="center"/>
    </xf>
    <xf numFmtId="0" fontId="40" fillId="3" borderId="8" xfId="0" applyFont="1" applyFill="1" applyBorder="1" applyAlignment="1">
      <alignment vertical="center"/>
    </xf>
    <xf numFmtId="0" fontId="40" fillId="5" borderId="8" xfId="0" applyFont="1" applyFill="1" applyBorder="1" applyAlignment="1">
      <alignment vertical="center"/>
    </xf>
    <xf numFmtId="0" fontId="35" fillId="7" borderId="71" xfId="0" applyFont="1" applyFill="1" applyBorder="1" applyAlignment="1">
      <alignment horizontal="center" vertical="center" wrapText="1"/>
    </xf>
    <xf numFmtId="0" fontId="40" fillId="3" borderId="13" xfId="0" applyFont="1" applyFill="1" applyBorder="1" applyAlignment="1">
      <alignment horizontal="center" vertical="center"/>
    </xf>
    <xf numFmtId="0" fontId="40" fillId="5" borderId="13" xfId="0" applyFont="1" applyFill="1" applyBorder="1" applyAlignment="1">
      <alignment horizontal="center" vertical="center"/>
    </xf>
    <xf numFmtId="0" fontId="40" fillId="3" borderId="71" xfId="0" applyFont="1" applyFill="1" applyBorder="1" applyAlignment="1">
      <alignment horizontal="center" vertical="center"/>
    </xf>
    <xf numFmtId="0" fontId="40" fillId="5" borderId="71" xfId="0" applyFont="1" applyFill="1" applyBorder="1" applyAlignment="1">
      <alignment horizontal="center" vertical="center"/>
    </xf>
    <xf numFmtId="0" fontId="87" fillId="0" borderId="0" xfId="276" applyFont="1" applyAlignment="1">
      <alignment vertical="center"/>
    </xf>
    <xf numFmtId="49" fontId="38" fillId="3" borderId="84" xfId="0" applyNumberFormat="1" applyFont="1" applyFill="1" applyBorder="1" applyAlignment="1">
      <alignment vertical="center" wrapText="1"/>
    </xf>
    <xf numFmtId="0" fontId="38" fillId="3" borderId="8" xfId="0" applyFont="1" applyFill="1" applyBorder="1" applyAlignment="1">
      <alignment horizontal="center" vertical="center" wrapText="1"/>
    </xf>
    <xf numFmtId="0" fontId="38" fillId="3" borderId="13" xfId="0" applyFont="1" applyFill="1" applyBorder="1" applyAlignment="1">
      <alignment horizontal="center" vertical="center" wrapText="1"/>
    </xf>
    <xf numFmtId="0" fontId="38" fillId="3" borderId="80" xfId="0" applyFont="1" applyFill="1" applyBorder="1" applyAlignment="1">
      <alignment horizontal="center" vertical="center" wrapText="1"/>
    </xf>
    <xf numFmtId="0" fontId="38" fillId="3" borderId="71" xfId="0" applyFont="1" applyFill="1" applyBorder="1" applyAlignment="1">
      <alignment horizontal="center" vertical="center" wrapText="1"/>
    </xf>
    <xf numFmtId="49" fontId="38" fillId="3" borderId="12" xfId="0" applyNumberFormat="1" applyFont="1" applyFill="1" applyBorder="1" applyAlignment="1">
      <alignment vertical="center" wrapText="1"/>
    </xf>
    <xf numFmtId="49" fontId="38" fillId="3" borderId="5" xfId="0" applyNumberFormat="1" applyFont="1" applyFill="1" applyBorder="1" applyAlignment="1">
      <alignment horizontal="left" vertical="center" wrapText="1"/>
    </xf>
    <xf numFmtId="0" fontId="38" fillId="3" borderId="5" xfId="0" applyFont="1" applyFill="1" applyBorder="1" applyAlignment="1">
      <alignment horizontal="center" vertical="center" wrapText="1"/>
    </xf>
    <xf numFmtId="0" fontId="38" fillId="3" borderId="7" xfId="0" applyFont="1" applyFill="1" applyBorder="1" applyAlignment="1">
      <alignment horizontal="center" vertical="center" wrapText="1"/>
    </xf>
    <xf numFmtId="49" fontId="38" fillId="3" borderId="85" xfId="0" applyNumberFormat="1" applyFont="1" applyFill="1" applyBorder="1" applyAlignment="1">
      <alignment vertical="center" wrapText="1"/>
    </xf>
    <xf numFmtId="49" fontId="38" fillId="3" borderId="7" xfId="0" applyNumberFormat="1" applyFont="1" applyFill="1" applyBorder="1" applyAlignment="1">
      <alignment horizontal="left" vertical="center" wrapText="1"/>
    </xf>
    <xf numFmtId="49" fontId="38" fillId="3" borderId="4" xfId="0" applyNumberFormat="1" applyFont="1" applyFill="1" applyBorder="1" applyAlignment="1">
      <alignment vertical="center" wrapText="1"/>
    </xf>
    <xf numFmtId="49" fontId="38" fillId="3" borderId="80" xfId="0" applyNumberFormat="1" applyFont="1" applyFill="1" applyBorder="1" applyAlignment="1">
      <alignment horizontal="left" vertical="center" wrapText="1"/>
    </xf>
    <xf numFmtId="49" fontId="38" fillId="5" borderId="12" xfId="0" applyNumberFormat="1" applyFont="1" applyFill="1" applyBorder="1" applyAlignment="1">
      <alignment vertical="center" wrapText="1"/>
    </xf>
    <xf numFmtId="49" fontId="38" fillId="5" borderId="5" xfId="0" applyNumberFormat="1" applyFont="1" applyFill="1" applyBorder="1" applyAlignment="1">
      <alignment horizontal="left" vertical="center" wrapText="1"/>
    </xf>
    <xf numFmtId="49" fontId="38" fillId="5" borderId="4" xfId="0" applyNumberFormat="1" applyFont="1" applyFill="1" applyBorder="1" applyAlignment="1">
      <alignment vertical="center" wrapText="1"/>
    </xf>
    <xf numFmtId="49" fontId="38" fillId="5" borderId="80" xfId="0" applyNumberFormat="1" applyFont="1" applyFill="1" applyBorder="1" applyAlignment="1">
      <alignment horizontal="left" vertical="center" wrapText="1"/>
    </xf>
    <xf numFmtId="49" fontId="38" fillId="3" borderId="8" xfId="0" applyNumberFormat="1" applyFont="1" applyFill="1" applyBorder="1" applyAlignment="1">
      <alignment horizontal="left" vertical="center" wrapText="1"/>
    </xf>
    <xf numFmtId="49" fontId="38" fillId="5" borderId="84" xfId="0" applyNumberFormat="1" applyFont="1" applyFill="1" applyBorder="1" applyAlignment="1">
      <alignment vertical="center" wrapText="1"/>
    </xf>
    <xf numFmtId="49" fontId="38" fillId="5" borderId="8" xfId="0" applyNumberFormat="1" applyFont="1" applyFill="1" applyBorder="1" applyAlignment="1">
      <alignment horizontal="left" vertical="center" wrapText="1"/>
    </xf>
    <xf numFmtId="0" fontId="38" fillId="5" borderId="5" xfId="0" applyFont="1" applyFill="1" applyBorder="1" applyAlignment="1">
      <alignment horizontal="center" vertical="center" wrapText="1"/>
    </xf>
    <xf numFmtId="0" fontId="38" fillId="5" borderId="9" xfId="0" applyFont="1" applyFill="1" applyBorder="1" applyAlignment="1">
      <alignment horizontal="center" vertical="center" wrapText="1"/>
    </xf>
    <xf numFmtId="0" fontId="38" fillId="3" borderId="9" xfId="0" applyFont="1" applyFill="1" applyBorder="1" applyAlignment="1">
      <alignment horizontal="center" vertical="center" wrapText="1"/>
    </xf>
    <xf numFmtId="0" fontId="38" fillId="5" borderId="80" xfId="0" applyFont="1" applyFill="1" applyBorder="1" applyAlignment="1">
      <alignment horizontal="center" vertical="center" wrapText="1"/>
    </xf>
    <xf numFmtId="0" fontId="38" fillId="5" borderId="13" xfId="0" applyFont="1" applyFill="1" applyBorder="1" applyAlignment="1">
      <alignment horizontal="center" vertical="center" wrapText="1"/>
    </xf>
    <xf numFmtId="49" fontId="85" fillId="3" borderId="0" xfId="276" applyNumberFormat="1" applyFont="1" applyFill="1" applyBorder="1" applyAlignment="1">
      <alignment horizontal="left" vertical="center" wrapText="1"/>
    </xf>
    <xf numFmtId="49" fontId="38" fillId="3" borderId="5" xfId="0" applyNumberFormat="1" applyFont="1" applyFill="1" applyBorder="1" applyAlignment="1">
      <alignment horizontal="center" vertical="center" wrapText="1"/>
    </xf>
    <xf numFmtId="49" fontId="39" fillId="6" borderId="3" xfId="0" applyNumberFormat="1" applyFont="1" applyFill="1" applyBorder="1" applyAlignment="1">
      <alignment horizontal="center" vertical="center"/>
    </xf>
    <xf numFmtId="0" fontId="85" fillId="6" borderId="3" xfId="276" applyFont="1" applyFill="1" applyBorder="1" applyAlignment="1">
      <alignment horizontal="left" vertical="center" wrapText="1"/>
    </xf>
    <xf numFmtId="49" fontId="38" fillId="6" borderId="84" xfId="0" applyNumberFormat="1" applyFont="1" applyFill="1" applyBorder="1" applyAlignment="1">
      <alignment vertical="center" wrapText="1"/>
    </xf>
    <xf numFmtId="49" fontId="38" fillId="6" borderId="8" xfId="0" applyNumberFormat="1" applyFont="1" applyFill="1" applyBorder="1" applyAlignment="1">
      <alignment horizontal="center" vertical="center" wrapText="1"/>
    </xf>
    <xf numFmtId="0" fontId="38" fillId="6" borderId="8" xfId="0" applyFont="1" applyFill="1" applyBorder="1" applyAlignment="1">
      <alignment horizontal="center" vertical="center" wrapText="1"/>
    </xf>
    <xf numFmtId="0" fontId="38" fillId="6" borderId="71" xfId="0" applyFont="1" applyFill="1" applyBorder="1" applyAlignment="1">
      <alignment horizontal="center" vertical="center" wrapText="1"/>
    </xf>
    <xf numFmtId="49" fontId="85" fillId="3" borderId="1" xfId="276" applyNumberFormat="1" applyFont="1" applyFill="1" applyBorder="1" applyAlignment="1">
      <alignment horizontal="left" vertical="center" wrapText="1"/>
    </xf>
    <xf numFmtId="49" fontId="38" fillId="3" borderId="85" xfId="276" applyNumberFormat="1" applyFont="1" applyFill="1" applyBorder="1" applyAlignment="1">
      <alignment vertical="center" wrapText="1"/>
    </xf>
    <xf numFmtId="49" fontId="38" fillId="3" borderId="7" xfId="276" applyNumberFormat="1" applyFont="1" applyFill="1" applyBorder="1" applyAlignment="1">
      <alignment horizontal="left" vertical="center" wrapText="1"/>
    </xf>
    <xf numFmtId="0" fontId="38" fillId="3" borderId="74" xfId="0" applyFont="1" applyFill="1" applyBorder="1" applyAlignment="1">
      <alignment horizontal="center" vertical="center" wrapText="1"/>
    </xf>
    <xf numFmtId="49" fontId="38" fillId="5" borderId="85" xfId="0" applyNumberFormat="1" applyFont="1" applyFill="1" applyBorder="1" applyAlignment="1">
      <alignment vertical="center" wrapText="1"/>
    </xf>
    <xf numFmtId="49" fontId="38" fillId="5" borderId="7" xfId="0" applyNumberFormat="1" applyFont="1" applyFill="1" applyBorder="1" applyAlignment="1">
      <alignment horizontal="left" vertical="center" wrapText="1"/>
    </xf>
    <xf numFmtId="0" fontId="38" fillId="5" borderId="7" xfId="0" applyFont="1" applyFill="1" applyBorder="1" applyAlignment="1">
      <alignment horizontal="center" vertical="center" wrapText="1"/>
    </xf>
    <xf numFmtId="0" fontId="38" fillId="5" borderId="74" xfId="0" applyFont="1" applyFill="1" applyBorder="1" applyAlignment="1">
      <alignment horizontal="center" vertical="center" wrapText="1"/>
    </xf>
    <xf numFmtId="49" fontId="85" fillId="3" borderId="2" xfId="276" applyNumberFormat="1" applyFont="1" applyFill="1" applyBorder="1" applyAlignment="1">
      <alignment vertical="center" wrapText="1"/>
    </xf>
    <xf numFmtId="0" fontId="38" fillId="5" borderId="8" xfId="0" applyFont="1" applyFill="1" applyBorder="1" applyAlignment="1">
      <alignment horizontal="center" vertical="center" wrapText="1"/>
    </xf>
    <xf numFmtId="0" fontId="38" fillId="5" borderId="71" xfId="0" applyFont="1" applyFill="1" applyBorder="1" applyAlignment="1">
      <alignment horizontal="center" vertical="center" wrapText="1"/>
    </xf>
    <xf numFmtId="0" fontId="6" fillId="0" borderId="0" xfId="1" applyFont="1" applyAlignment="1">
      <alignment vertical="center"/>
    </xf>
    <xf numFmtId="0" fontId="66" fillId="0" borderId="0" xfId="144" applyFont="1" applyAlignment="1">
      <alignment horizontal="left" vertical="center" wrapText="1"/>
    </xf>
    <xf numFmtId="0" fontId="66" fillId="0" borderId="0" xfId="143" applyFont="1" applyAlignment="1">
      <alignment horizontal="left" vertical="center" wrapText="1"/>
    </xf>
    <xf numFmtId="167" fontId="67" fillId="0" borderId="27" xfId="401" applyNumberFormat="1" applyFont="1" applyBorder="1" applyAlignment="1">
      <alignment horizontal="right" vertical="center"/>
    </xf>
    <xf numFmtId="0" fontId="66" fillId="0" borderId="0" xfId="145" applyFont="1" applyAlignment="1">
      <alignment horizontal="left" vertical="center" wrapText="1"/>
    </xf>
    <xf numFmtId="0" fontId="38" fillId="0" borderId="0" xfId="402" applyFont="1" applyAlignment="1">
      <alignment vertical="center"/>
    </xf>
    <xf numFmtId="0" fontId="66" fillId="0" borderId="0" xfId="147" applyFont="1" applyAlignment="1">
      <alignment horizontal="left" vertical="center" wrapText="1"/>
    </xf>
    <xf numFmtId="167" fontId="67" fillId="0" borderId="0" xfId="140" applyNumberFormat="1" applyFont="1" applyAlignment="1">
      <alignment horizontal="right" vertical="center"/>
    </xf>
    <xf numFmtId="0" fontId="66" fillId="0" borderId="0" xfId="146" applyFont="1" applyAlignment="1">
      <alignment horizontal="left" vertical="center" wrapText="1"/>
    </xf>
    <xf numFmtId="167" fontId="67" fillId="0" borderId="0" xfId="141" applyNumberFormat="1" applyFont="1" applyAlignment="1">
      <alignment horizontal="right" vertical="center"/>
    </xf>
    <xf numFmtId="0" fontId="66" fillId="0" borderId="0" xfId="148" applyFont="1" applyAlignment="1">
      <alignment horizontal="left" vertical="center" wrapText="1"/>
    </xf>
    <xf numFmtId="167" fontId="67" fillId="0" borderId="0" xfId="142" applyNumberFormat="1" applyFont="1" applyAlignment="1">
      <alignment horizontal="right" vertical="center"/>
    </xf>
    <xf numFmtId="3" fontId="6" fillId="0" borderId="0" xfId="1" applyNumberFormat="1" applyFont="1" applyAlignment="1">
      <alignment vertical="center"/>
    </xf>
    <xf numFmtId="165" fontId="6" fillId="0" borderId="0" xfId="1" applyNumberFormat="1" applyFont="1" applyAlignment="1">
      <alignment vertical="center"/>
    </xf>
    <xf numFmtId="0" fontId="6" fillId="0" borderId="0" xfId="0" applyFont="1" applyAlignment="1">
      <alignment vertical="center" wrapText="1"/>
    </xf>
    <xf numFmtId="0" fontId="87" fillId="0" borderId="0" xfId="276" applyFont="1" applyAlignment="1">
      <alignment vertical="center"/>
    </xf>
    <xf numFmtId="0" fontId="5" fillId="0" borderId="0" xfId="1" applyFont="1" applyAlignment="1">
      <alignment vertical="center"/>
    </xf>
    <xf numFmtId="2" fontId="5" fillId="0" borderId="0" xfId="1" applyNumberFormat="1" applyFont="1" applyAlignment="1">
      <alignment vertical="center"/>
    </xf>
    <xf numFmtId="3" fontId="5" fillId="0" borderId="0" xfId="1" applyNumberFormat="1" applyFont="1" applyAlignment="1">
      <alignment vertical="center"/>
    </xf>
    <xf numFmtId="0" fontId="5" fillId="0" borderId="0" xfId="277" applyFont="1" applyAlignment="1">
      <alignment vertical="center"/>
    </xf>
    <xf numFmtId="0" fontId="42" fillId="0" borderId="0" xfId="277" applyFont="1" applyAlignment="1">
      <alignment vertical="center"/>
    </xf>
    <xf numFmtId="2" fontId="37" fillId="0" borderId="0" xfId="1" applyNumberFormat="1" applyFont="1" applyAlignment="1">
      <alignment vertical="center"/>
    </xf>
    <xf numFmtId="165" fontId="52" fillId="0" borderId="26" xfId="1" applyNumberFormat="1" applyFont="1" applyBorder="1" applyAlignment="1">
      <alignment horizontal="right" vertical="center" wrapText="1"/>
    </xf>
    <xf numFmtId="165" fontId="52" fillId="0" borderId="0" xfId="1" applyNumberFormat="1" applyFont="1" applyAlignment="1">
      <alignment horizontal="right" vertical="center" wrapText="1"/>
    </xf>
    <xf numFmtId="165" fontId="5" fillId="0" borderId="0" xfId="1" applyNumberFormat="1" applyFont="1" applyAlignment="1">
      <alignment vertical="center"/>
    </xf>
    <xf numFmtId="165" fontId="52" fillId="3" borderId="22" xfId="1" applyNumberFormat="1" applyFont="1" applyFill="1" applyBorder="1" applyAlignment="1">
      <alignment horizontal="right" vertical="center" wrapText="1"/>
    </xf>
    <xf numFmtId="165" fontId="52" fillId="3" borderId="0" xfId="1" applyNumberFormat="1" applyFont="1" applyFill="1" applyAlignment="1">
      <alignment horizontal="right" vertical="center" wrapText="1"/>
    </xf>
    <xf numFmtId="165" fontId="52" fillId="0" borderId="22" xfId="1" applyNumberFormat="1" applyFont="1" applyBorder="1" applyAlignment="1">
      <alignment horizontal="right" vertical="center" wrapText="1"/>
    </xf>
    <xf numFmtId="168" fontId="52" fillId="0" borderId="22" xfId="1" applyNumberFormat="1" applyFont="1" applyBorder="1" applyAlignment="1">
      <alignment horizontal="right" vertical="center" wrapText="1"/>
    </xf>
    <xf numFmtId="168" fontId="52" fillId="3" borderId="22" xfId="1" applyNumberFormat="1" applyFont="1" applyFill="1" applyBorder="1" applyAlignment="1">
      <alignment horizontal="right" vertical="center" wrapText="1"/>
    </xf>
    <xf numFmtId="167" fontId="67" fillId="0" borderId="19" xfId="401" applyNumberFormat="1" applyFont="1" applyBorder="1" applyAlignment="1">
      <alignment horizontal="right" vertical="center"/>
    </xf>
    <xf numFmtId="168" fontId="52" fillId="3" borderId="31" xfId="1" applyNumberFormat="1" applyFont="1" applyFill="1" applyBorder="1" applyAlignment="1">
      <alignment horizontal="right" vertical="center" wrapText="1"/>
    </xf>
    <xf numFmtId="165" fontId="52" fillId="6" borderId="34" xfId="1" applyNumberFormat="1" applyFont="1" applyFill="1" applyBorder="1" applyAlignment="1">
      <alignment horizontal="right" vertical="center" wrapText="1"/>
    </xf>
    <xf numFmtId="3" fontId="52" fillId="6" borderId="34" xfId="1" applyNumberFormat="1" applyFont="1" applyFill="1" applyBorder="1" applyAlignment="1">
      <alignment horizontal="right" vertical="center" wrapText="1"/>
    </xf>
    <xf numFmtId="165" fontId="52" fillId="6" borderId="0" xfId="1" applyNumberFormat="1" applyFont="1" applyFill="1" applyAlignment="1">
      <alignment horizontal="right" vertical="center" wrapText="1"/>
    </xf>
    <xf numFmtId="3" fontId="52" fillId="6" borderId="0" xfId="1" applyNumberFormat="1" applyFont="1" applyFill="1" applyAlignment="1">
      <alignment horizontal="right" vertical="center" wrapText="1"/>
    </xf>
    <xf numFmtId="165" fontId="52" fillId="6" borderId="78" xfId="1" applyNumberFormat="1" applyFont="1" applyFill="1" applyBorder="1" applyAlignment="1">
      <alignment horizontal="right" vertical="center" wrapText="1"/>
    </xf>
    <xf numFmtId="3" fontId="52" fillId="6" borderId="79" xfId="277" applyNumberFormat="1" applyFont="1" applyFill="1" applyBorder="1" applyAlignment="1">
      <alignment horizontal="right" vertical="center" wrapText="1"/>
    </xf>
    <xf numFmtId="165" fontId="52" fillId="6" borderId="2" xfId="1" applyNumberFormat="1" applyFont="1" applyFill="1" applyBorder="1" applyAlignment="1">
      <alignment horizontal="right" vertical="center" wrapText="1"/>
    </xf>
    <xf numFmtId="3" fontId="52" fillId="6" borderId="2" xfId="1" applyNumberFormat="1" applyFont="1" applyFill="1" applyBorder="1" applyAlignment="1">
      <alignment horizontal="right" vertical="center" wrapText="1"/>
    </xf>
    <xf numFmtId="0" fontId="55" fillId="0" borderId="0" xfId="277" applyFont="1" applyAlignment="1">
      <alignment horizontal="left" vertical="center" wrapText="1"/>
    </xf>
    <xf numFmtId="3" fontId="5" fillId="0" borderId="0" xfId="277" applyNumberFormat="1" applyFont="1" applyAlignment="1">
      <alignment vertical="center"/>
    </xf>
    <xf numFmtId="3" fontId="52" fillId="0" borderId="0" xfId="277" applyNumberFormat="1" applyFont="1" applyAlignment="1">
      <alignment horizontal="right" vertical="center" wrapText="1"/>
    </xf>
    <xf numFmtId="3" fontId="52" fillId="3" borderId="0" xfId="277" applyNumberFormat="1" applyFont="1" applyFill="1" applyAlignment="1">
      <alignment horizontal="right" vertical="center" wrapText="1"/>
    </xf>
    <xf numFmtId="3" fontId="52" fillId="3" borderId="31" xfId="1" applyNumberFormat="1" applyFont="1" applyFill="1" applyBorder="1" applyAlignment="1">
      <alignment horizontal="right" vertical="center" wrapText="1"/>
    </xf>
    <xf numFmtId="165" fontId="52" fillId="0" borderId="35" xfId="1" applyNumberFormat="1" applyFont="1" applyBorder="1" applyAlignment="1">
      <alignment horizontal="right" vertical="center" wrapText="1"/>
    </xf>
    <xf numFmtId="165" fontId="52" fillId="3" borderId="12" xfId="1" applyNumberFormat="1" applyFont="1" applyFill="1" applyBorder="1" applyAlignment="1">
      <alignment horizontal="right" vertical="center" wrapText="1"/>
    </xf>
    <xf numFmtId="165" fontId="52" fillId="0" borderId="12" xfId="1" applyNumberFormat="1" applyFont="1" applyBorder="1" applyAlignment="1">
      <alignment horizontal="right" vertical="center" wrapText="1"/>
    </xf>
    <xf numFmtId="165" fontId="52" fillId="6" borderId="35" xfId="1" applyNumberFormat="1" applyFont="1" applyFill="1" applyBorder="1" applyAlignment="1">
      <alignment horizontal="right" vertical="center" wrapText="1"/>
    </xf>
    <xf numFmtId="165" fontId="52" fillId="6" borderId="12" xfId="1" applyNumberFormat="1" applyFont="1" applyFill="1" applyBorder="1" applyAlignment="1">
      <alignment horizontal="right" vertical="center" wrapText="1"/>
    </xf>
    <xf numFmtId="0" fontId="5" fillId="0" borderId="0" xfId="0" applyFont="1" applyAlignment="1">
      <alignment vertical="center"/>
    </xf>
    <xf numFmtId="3" fontId="5" fillId="0" borderId="0" xfId="0" applyNumberFormat="1" applyFont="1" applyAlignment="1">
      <alignment vertical="center"/>
    </xf>
    <xf numFmtId="168" fontId="5" fillId="0" borderId="0" xfId="0" applyNumberFormat="1" applyFont="1" applyAlignment="1">
      <alignment vertical="center"/>
    </xf>
    <xf numFmtId="10" fontId="5" fillId="0" borderId="0" xfId="0" applyNumberFormat="1" applyFont="1" applyAlignment="1">
      <alignment vertical="center"/>
    </xf>
    <xf numFmtId="2" fontId="5" fillId="0" borderId="0" xfId="0" applyNumberFormat="1" applyFont="1" applyAlignment="1">
      <alignment vertical="center"/>
    </xf>
    <xf numFmtId="169" fontId="5" fillId="0" borderId="0" xfId="400" applyNumberFormat="1" applyFont="1" applyAlignment="1">
      <alignment vertical="center"/>
    </xf>
    <xf numFmtId="165" fontId="5" fillId="0" borderId="0" xfId="0" applyNumberFormat="1" applyFont="1" applyAlignment="1">
      <alignment vertical="center"/>
    </xf>
    <xf numFmtId="0" fontId="5" fillId="0" borderId="0" xfId="0" applyFont="1" applyAlignment="1">
      <alignment vertical="center" wrapText="1"/>
    </xf>
    <xf numFmtId="176" fontId="49" fillId="0" borderId="12" xfId="0" applyNumberFormat="1" applyFont="1" applyBorder="1" applyAlignment="1">
      <alignment horizontal="right" vertical="center"/>
    </xf>
    <xf numFmtId="176" fontId="49" fillId="11" borderId="12" xfId="0" applyNumberFormat="1" applyFont="1" applyFill="1" applyBorder="1" applyAlignment="1">
      <alignment horizontal="right" vertical="center"/>
    </xf>
    <xf numFmtId="176" fontId="49" fillId="8" borderId="12" xfId="0" applyNumberFormat="1" applyFont="1" applyFill="1" applyBorder="1" applyAlignment="1">
      <alignment horizontal="right" vertical="center"/>
    </xf>
    <xf numFmtId="176" fontId="49" fillId="8" borderId="4" xfId="0" applyNumberFormat="1" applyFont="1" applyFill="1" applyBorder="1" applyAlignment="1">
      <alignment horizontal="right" vertical="center"/>
    </xf>
    <xf numFmtId="176" fontId="49" fillId="11" borderId="11" xfId="0" applyNumberFormat="1" applyFont="1" applyFill="1" applyBorder="1" applyAlignment="1">
      <alignment horizontal="right" vertical="center"/>
    </xf>
    <xf numFmtId="0" fontId="5" fillId="0" borderId="0" xfId="399" applyFont="1" applyAlignment="1">
      <alignment vertical="center"/>
    </xf>
    <xf numFmtId="175" fontId="49" fillId="11" borderId="12" xfId="0" applyNumberFormat="1" applyFont="1" applyFill="1" applyBorder="1" applyAlignment="1">
      <alignment horizontal="right" vertical="center"/>
    </xf>
    <xf numFmtId="175" fontId="49" fillId="0" borderId="12" xfId="0" applyNumberFormat="1" applyFont="1" applyBorder="1" applyAlignment="1">
      <alignment horizontal="right" vertical="center"/>
    </xf>
    <xf numFmtId="175" fontId="49" fillId="11" borderId="11" xfId="0" applyNumberFormat="1" applyFont="1" applyFill="1" applyBorder="1" applyAlignment="1">
      <alignment horizontal="right" vertical="center"/>
    </xf>
    <xf numFmtId="175" fontId="49" fillId="8" borderId="12" xfId="0" applyNumberFormat="1" applyFont="1" applyFill="1" applyBorder="1" applyAlignment="1">
      <alignment horizontal="right" vertical="center"/>
    </xf>
    <xf numFmtId="175" fontId="49" fillId="8" borderId="4" xfId="0" applyNumberFormat="1" applyFont="1" applyFill="1" applyBorder="1" applyAlignment="1">
      <alignment horizontal="right" vertical="center"/>
    </xf>
    <xf numFmtId="1" fontId="5" fillId="11" borderId="12" xfId="0" applyNumberFormat="1" applyFont="1" applyFill="1" applyBorder="1" applyAlignment="1">
      <alignment horizontal="right" vertical="center"/>
    </xf>
    <xf numFmtId="2" fontId="49" fillId="0" borderId="9" xfId="0" applyNumberFormat="1" applyFont="1" applyBorder="1" applyAlignment="1">
      <alignment vertical="center"/>
    </xf>
    <xf numFmtId="176" fontId="49" fillId="0" borderId="12" xfId="0" applyNumberFormat="1" applyFont="1" applyBorder="1" applyAlignment="1">
      <alignment vertical="center"/>
    </xf>
    <xf numFmtId="2" fontId="49" fillId="11" borderId="9" xfId="0" applyNumberFormat="1" applyFont="1" applyFill="1" applyBorder="1" applyAlignment="1">
      <alignment vertical="center"/>
    </xf>
    <xf numFmtId="176" fontId="49" fillId="11" borderId="12" xfId="0" applyNumberFormat="1" applyFont="1" applyFill="1" applyBorder="1" applyAlignment="1">
      <alignment vertical="center"/>
    </xf>
    <xf numFmtId="2" fontId="49" fillId="11" borderId="10" xfId="0" applyNumberFormat="1" applyFont="1" applyFill="1" applyBorder="1" applyAlignment="1">
      <alignment vertical="center"/>
    </xf>
    <xf numFmtId="176" fontId="49" fillId="8" borderId="12" xfId="0" applyNumberFormat="1" applyFont="1" applyFill="1" applyBorder="1" applyAlignment="1">
      <alignment vertical="center"/>
    </xf>
    <xf numFmtId="176" fontId="49" fillId="8" borderId="4" xfId="0" applyNumberFormat="1" applyFont="1" applyFill="1" applyBorder="1" applyAlignment="1">
      <alignment vertical="center"/>
    </xf>
    <xf numFmtId="2" fontId="49" fillId="0" borderId="13" xfId="0" applyNumberFormat="1" applyFont="1" applyBorder="1" applyAlignment="1">
      <alignment vertical="center"/>
    </xf>
    <xf numFmtId="165" fontId="5" fillId="0" borderId="12" xfId="0" applyNumberFormat="1" applyFont="1" applyBorder="1" applyAlignment="1">
      <alignment horizontal="right" vertical="center"/>
    </xf>
    <xf numFmtId="0" fontId="64" fillId="9" borderId="72" xfId="0" applyFont="1" applyFill="1" applyBorder="1" applyAlignment="1">
      <alignment vertical="center"/>
    </xf>
    <xf numFmtId="0" fontId="75" fillId="9" borderId="31" xfId="0" applyFont="1" applyFill="1" applyBorder="1" applyAlignment="1">
      <alignment vertical="center"/>
    </xf>
    <xf numFmtId="165" fontId="49" fillId="0" borderId="4" xfId="0" applyNumberFormat="1" applyFont="1" applyBorder="1" applyAlignment="1">
      <alignment vertical="center"/>
    </xf>
    <xf numFmtId="0" fontId="49" fillId="11" borderId="48" xfId="0" applyFont="1" applyFill="1" applyBorder="1" applyAlignment="1">
      <alignment vertical="center"/>
    </xf>
    <xf numFmtId="1" fontId="49" fillId="11" borderId="4" xfId="0" applyNumberFormat="1" applyFont="1" applyFill="1" applyBorder="1" applyAlignment="1">
      <alignment vertical="center"/>
    </xf>
    <xf numFmtId="2" fontId="49" fillId="11" borderId="4" xfId="0" applyNumberFormat="1" applyFont="1" applyFill="1" applyBorder="1" applyAlignment="1">
      <alignment vertical="center"/>
    </xf>
    <xf numFmtId="166" fontId="49" fillId="11" borderId="13" xfId="0" applyNumberFormat="1" applyFont="1" applyFill="1" applyBorder="1" applyAlignment="1">
      <alignment vertical="center"/>
    </xf>
    <xf numFmtId="166" fontId="49" fillId="11" borderId="4" xfId="0" applyNumberFormat="1" applyFont="1" applyFill="1" applyBorder="1" applyAlignment="1">
      <alignment vertical="center"/>
    </xf>
    <xf numFmtId="1" fontId="75" fillId="0" borderId="12" xfId="0" applyNumberFormat="1" applyFont="1" applyBorder="1" applyAlignment="1">
      <alignment horizontal="right" vertical="center"/>
    </xf>
    <xf numFmtId="1" fontId="49" fillId="8" borderId="12" xfId="0" applyNumberFormat="1" applyFont="1" applyFill="1" applyBorder="1" applyAlignment="1">
      <alignment horizontal="right" vertical="center"/>
    </xf>
    <xf numFmtId="2" fontId="49" fillId="8" borderId="12" xfId="0" applyNumberFormat="1" applyFont="1" applyFill="1" applyBorder="1" applyAlignment="1">
      <alignment horizontal="right" vertical="center"/>
    </xf>
    <xf numFmtId="166" fontId="49" fillId="8" borderId="9" xfId="0" applyNumberFormat="1" applyFont="1" applyFill="1" applyBorder="1" applyAlignment="1">
      <alignment horizontal="right" vertical="center"/>
    </xf>
    <xf numFmtId="166" fontId="49" fillId="8" borderId="12" xfId="0" applyNumberFormat="1" applyFont="1" applyFill="1" applyBorder="1" applyAlignment="1">
      <alignment horizontal="right" vertical="center"/>
    </xf>
    <xf numFmtId="1" fontId="49" fillId="8" borderId="4" xfId="0" applyNumberFormat="1" applyFont="1" applyFill="1" applyBorder="1" applyAlignment="1">
      <alignment horizontal="right" vertical="center"/>
    </xf>
    <xf numFmtId="2" fontId="49" fillId="8" borderId="4" xfId="0" applyNumberFormat="1" applyFont="1" applyFill="1" applyBorder="1" applyAlignment="1">
      <alignment horizontal="right" vertical="center"/>
    </xf>
    <xf numFmtId="166" fontId="49" fillId="8" borderId="13" xfId="0" applyNumberFormat="1" applyFont="1" applyFill="1" applyBorder="1" applyAlignment="1">
      <alignment horizontal="right" vertical="center"/>
    </xf>
    <xf numFmtId="166" fontId="49" fillId="8" borderId="4" xfId="0" applyNumberFormat="1" applyFont="1" applyFill="1" applyBorder="1" applyAlignment="1">
      <alignment horizontal="right" vertical="center"/>
    </xf>
    <xf numFmtId="0" fontId="49" fillId="8" borderId="87" xfId="0" applyFont="1" applyFill="1" applyBorder="1" applyAlignment="1">
      <alignment vertical="center"/>
    </xf>
    <xf numFmtId="1" fontId="49" fillId="8" borderId="88" xfId="0" applyNumberFormat="1" applyFont="1" applyFill="1" applyBorder="1" applyAlignment="1">
      <alignment vertical="center"/>
    </xf>
    <xf numFmtId="2" fontId="49" fillId="8" borderId="88" xfId="0" applyNumberFormat="1" applyFont="1" applyFill="1" applyBorder="1" applyAlignment="1">
      <alignment vertical="center"/>
    </xf>
    <xf numFmtId="166" fontId="49" fillId="8" borderId="49" xfId="0" applyNumberFormat="1" applyFont="1" applyFill="1" applyBorder="1" applyAlignment="1">
      <alignment vertical="center"/>
    </xf>
    <xf numFmtId="166" fontId="49" fillId="8" borderId="88" xfId="0" applyNumberFormat="1" applyFont="1" applyFill="1" applyBorder="1" applyAlignment="1">
      <alignment vertical="center"/>
    </xf>
    <xf numFmtId="166" fontId="49" fillId="0" borderId="25" xfId="0" applyNumberFormat="1" applyFont="1" applyBorder="1" applyAlignment="1">
      <alignment vertical="center"/>
    </xf>
    <xf numFmtId="166" fontId="49" fillId="11" borderId="5" xfId="0" applyNumberFormat="1" applyFont="1" applyFill="1" applyBorder="1" applyAlignment="1">
      <alignment vertical="center"/>
    </xf>
    <xf numFmtId="166" fontId="49" fillId="0" borderId="80" xfId="0" applyNumberFormat="1" applyFont="1" applyBorder="1" applyAlignment="1">
      <alignment vertical="center"/>
    </xf>
    <xf numFmtId="166" fontId="49" fillId="0" borderId="5" xfId="0" applyNumberFormat="1" applyFont="1" applyBorder="1" applyAlignment="1">
      <alignment vertical="center"/>
    </xf>
    <xf numFmtId="166" fontId="49" fillId="11" borderId="30" xfId="0" applyNumberFormat="1" applyFont="1" applyFill="1" applyBorder="1" applyAlignment="1">
      <alignment vertical="center"/>
    </xf>
    <xf numFmtId="166" fontId="49" fillId="8" borderId="89" xfId="0" applyNumberFormat="1" applyFont="1" applyFill="1" applyBorder="1" applyAlignment="1">
      <alignment vertical="center"/>
    </xf>
    <xf numFmtId="0" fontId="49" fillId="11" borderId="31" xfId="0" applyFont="1" applyFill="1" applyBorder="1" applyAlignment="1">
      <alignment vertical="center" wrapText="1"/>
    </xf>
    <xf numFmtId="0" fontId="5" fillId="0" borderId="0" xfId="256" applyFont="1" applyAlignment="1">
      <alignment vertical="center"/>
    </xf>
    <xf numFmtId="169" fontId="5" fillId="0" borderId="0" xfId="257" applyNumberFormat="1" applyFont="1" applyAlignment="1">
      <alignment vertical="center"/>
    </xf>
    <xf numFmtId="165" fontId="5" fillId="0" borderId="0" xfId="256" applyNumberFormat="1" applyFont="1" applyAlignment="1">
      <alignment vertical="center"/>
    </xf>
    <xf numFmtId="168" fontId="5" fillId="0" borderId="0" xfId="256" applyNumberFormat="1" applyFont="1" applyAlignment="1">
      <alignment vertical="center"/>
    </xf>
    <xf numFmtId="0" fontId="5" fillId="0" borderId="0" xfId="256" applyFont="1" applyAlignment="1">
      <alignment vertical="center" wrapText="1"/>
    </xf>
    <xf numFmtId="1" fontId="5" fillId="0" borderId="12" xfId="0" applyNumberFormat="1" applyFont="1" applyBorder="1" applyAlignment="1">
      <alignment horizontal="right" vertical="center"/>
    </xf>
    <xf numFmtId="0" fontId="87" fillId="0" borderId="0" xfId="276" applyFont="1" applyAlignment="1">
      <alignment vertical="top"/>
    </xf>
    <xf numFmtId="49" fontId="38" fillId="6" borderId="12" xfId="0" applyNumberFormat="1" applyFont="1" applyFill="1" applyBorder="1" applyAlignment="1">
      <alignment vertical="center" wrapText="1"/>
    </xf>
    <xf numFmtId="49" fontId="38" fillId="6" borderId="5" xfId="0" applyNumberFormat="1" applyFont="1" applyFill="1" applyBorder="1" applyAlignment="1">
      <alignment horizontal="left" vertical="center" wrapText="1"/>
    </xf>
    <xf numFmtId="49" fontId="38" fillId="6" borderId="4" xfId="0" applyNumberFormat="1" applyFont="1" applyFill="1" applyBorder="1" applyAlignment="1">
      <alignment vertical="center" wrapText="1"/>
    </xf>
    <xf numFmtId="49" fontId="38" fillId="6" borderId="80" xfId="0" applyNumberFormat="1" applyFont="1" applyFill="1" applyBorder="1" applyAlignment="1">
      <alignment horizontal="left" vertical="center" wrapText="1"/>
    </xf>
    <xf numFmtId="0" fontId="38" fillId="6" borderId="80" xfId="0" applyFont="1" applyFill="1" applyBorder="1" applyAlignment="1">
      <alignment horizontal="center" vertical="center" wrapText="1"/>
    </xf>
    <xf numFmtId="0" fontId="38" fillId="6" borderId="13" xfId="0" applyFont="1" applyFill="1" applyBorder="1" applyAlignment="1">
      <alignment horizontal="center" vertical="center" wrapText="1"/>
    </xf>
    <xf numFmtId="0" fontId="85" fillId="5" borderId="1" xfId="276" applyFont="1" applyFill="1" applyBorder="1" applyAlignment="1">
      <alignment vertical="center" wrapText="1"/>
    </xf>
    <xf numFmtId="0" fontId="85" fillId="3" borderId="1" xfId="276" applyFont="1" applyFill="1" applyBorder="1" applyAlignment="1">
      <alignment vertical="center" wrapText="1"/>
    </xf>
    <xf numFmtId="0" fontId="85" fillId="5" borderId="0" xfId="276" applyFont="1" applyFill="1" applyBorder="1" applyAlignment="1">
      <alignment vertical="center" wrapText="1"/>
    </xf>
    <xf numFmtId="2" fontId="75" fillId="7" borderId="20" xfId="277" applyNumberFormat="1" applyFont="1" applyFill="1" applyBorder="1" applyAlignment="1">
      <alignment horizontal="center" vertical="center" wrapText="1"/>
    </xf>
    <xf numFmtId="0" fontId="75" fillId="7" borderId="33" xfId="277" applyFont="1" applyFill="1" applyBorder="1" applyAlignment="1">
      <alignment horizontal="center" vertical="center" wrapText="1"/>
    </xf>
    <xf numFmtId="0" fontId="75" fillId="7" borderId="20" xfId="277" applyFont="1" applyFill="1" applyBorder="1" applyAlignment="1">
      <alignment horizontal="center" vertical="center" wrapText="1"/>
    </xf>
    <xf numFmtId="0" fontId="75" fillId="7" borderId="28" xfId="277" applyFont="1" applyFill="1" applyBorder="1" applyAlignment="1">
      <alignment horizontal="center" vertical="center" wrapText="1"/>
    </xf>
    <xf numFmtId="10" fontId="75" fillId="7" borderId="10" xfId="277" applyNumberFormat="1" applyFont="1" applyFill="1" applyBorder="1" applyAlignment="1">
      <alignment horizontal="center" vertical="center" wrapText="1"/>
    </xf>
    <xf numFmtId="0" fontId="87" fillId="0" borderId="0" xfId="697" applyAlignment="1">
      <alignment vertical="center"/>
    </xf>
    <xf numFmtId="49" fontId="85" fillId="5" borderId="2" xfId="276" applyNumberFormat="1" applyFont="1" applyFill="1" applyBorder="1" applyAlignment="1">
      <alignment vertical="center" wrapText="1"/>
    </xf>
    <xf numFmtId="49" fontId="39" fillId="5" borderId="2" xfId="0" applyNumberFormat="1" applyFont="1" applyFill="1" applyBorder="1" applyAlignment="1">
      <alignment horizontal="center" vertical="center"/>
    </xf>
    <xf numFmtId="49" fontId="85" fillId="5" borderId="0" xfId="276" applyNumberFormat="1" applyFont="1" applyFill="1" applyBorder="1" applyAlignment="1">
      <alignment vertical="center" wrapText="1"/>
    </xf>
    <xf numFmtId="49" fontId="39" fillId="5" borderId="1" xfId="0" applyNumberFormat="1" applyFont="1" applyFill="1" applyBorder="1" applyAlignment="1">
      <alignment horizontal="center" vertical="center"/>
    </xf>
    <xf numFmtId="49" fontId="39" fillId="3" borderId="1" xfId="0" applyNumberFormat="1" applyFont="1" applyFill="1" applyBorder="1" applyAlignment="1">
      <alignment horizontal="center" vertical="center"/>
    </xf>
    <xf numFmtId="0" fontId="35" fillId="7" borderId="41" xfId="0" applyFont="1" applyFill="1" applyBorder="1" applyAlignment="1">
      <alignment horizontal="center" vertical="center" wrapText="1"/>
    </xf>
    <xf numFmtId="49" fontId="39" fillId="3" borderId="0" xfId="0" applyNumberFormat="1" applyFont="1" applyFill="1" applyAlignment="1">
      <alignment horizontal="center" vertical="center"/>
    </xf>
    <xf numFmtId="0" fontId="88" fillId="0" borderId="0" xfId="0" applyFont="1" applyAlignment="1">
      <alignment vertical="center"/>
    </xf>
    <xf numFmtId="0" fontId="55" fillId="0" borderId="0" xfId="0" applyFont="1" applyAlignment="1">
      <alignment vertical="center" wrapText="1"/>
    </xf>
    <xf numFmtId="0" fontId="5" fillId="0" borderId="0" xfId="0" applyFont="1" applyAlignment="1">
      <alignment vertical="center"/>
    </xf>
    <xf numFmtId="3" fontId="52" fillId="0" borderId="0" xfId="0" applyNumberFormat="1" applyFont="1" applyBorder="1" applyAlignment="1">
      <alignment horizontal="right" vertical="center" wrapText="1"/>
    </xf>
    <xf numFmtId="3" fontId="52" fillId="3" borderId="0" xfId="0" applyNumberFormat="1" applyFont="1" applyFill="1" applyBorder="1" applyAlignment="1">
      <alignment horizontal="right" vertical="center" wrapText="1"/>
    </xf>
    <xf numFmtId="3" fontId="52" fillId="6" borderId="0" xfId="0" applyNumberFormat="1" applyFont="1" applyFill="1" applyBorder="1" applyAlignment="1">
      <alignment horizontal="right" vertical="center" wrapText="1"/>
    </xf>
    <xf numFmtId="165" fontId="52" fillId="0" borderId="26" xfId="0" applyNumberFormat="1" applyFont="1" applyBorder="1" applyAlignment="1">
      <alignment horizontal="right" vertical="center" wrapText="1"/>
    </xf>
    <xf numFmtId="165" fontId="52" fillId="3" borderId="22" xfId="0" applyNumberFormat="1" applyFont="1" applyFill="1" applyBorder="1" applyAlignment="1">
      <alignment horizontal="right" vertical="center" wrapText="1"/>
    </xf>
    <xf numFmtId="165" fontId="52" fillId="0" borderId="22" xfId="0" applyNumberFormat="1" applyFont="1" applyBorder="1" applyAlignment="1">
      <alignment horizontal="right" vertical="center" wrapText="1"/>
    </xf>
    <xf numFmtId="165" fontId="52" fillId="6" borderId="26" xfId="0" applyNumberFormat="1" applyFont="1" applyFill="1" applyBorder="1" applyAlignment="1">
      <alignment horizontal="right" vertical="center" wrapText="1"/>
    </xf>
    <xf numFmtId="165" fontId="52" fillId="6" borderId="22" xfId="0" applyNumberFormat="1" applyFont="1" applyFill="1" applyBorder="1" applyAlignment="1">
      <alignment horizontal="right" vertical="center" wrapText="1"/>
    </xf>
    <xf numFmtId="165" fontId="52" fillId="6" borderId="48" xfId="0" applyNumberFormat="1" applyFont="1" applyFill="1" applyBorder="1" applyAlignment="1">
      <alignment horizontal="right" vertical="center" wrapText="1"/>
    </xf>
    <xf numFmtId="0" fontId="75" fillId="7" borderId="39" xfId="277" applyFont="1" applyFill="1" applyBorder="1" applyAlignment="1">
      <alignment horizontal="center" vertical="center" wrapText="1"/>
    </xf>
    <xf numFmtId="10" fontId="75" fillId="7" borderId="31" xfId="277" applyNumberFormat="1" applyFont="1" applyFill="1" applyBorder="1" applyAlignment="1">
      <alignment horizontal="center" vertical="center" wrapText="1"/>
    </xf>
    <xf numFmtId="10" fontId="75" fillId="7" borderId="30" xfId="277" applyNumberFormat="1" applyFont="1" applyFill="1" applyBorder="1" applyAlignment="1">
      <alignment horizontal="center" vertical="center" wrapText="1"/>
    </xf>
    <xf numFmtId="3" fontId="52" fillId="0" borderId="0" xfId="1" applyNumberFormat="1" applyFont="1" applyBorder="1" applyAlignment="1">
      <alignment horizontal="right" vertical="center" wrapText="1"/>
    </xf>
    <xf numFmtId="3" fontId="52" fillId="3" borderId="0" xfId="1" applyNumberFormat="1" applyFont="1" applyFill="1" applyBorder="1" applyAlignment="1">
      <alignment horizontal="right" vertical="center" wrapText="1"/>
    </xf>
    <xf numFmtId="168" fontId="52" fillId="3" borderId="0" xfId="1" applyNumberFormat="1" applyFont="1" applyFill="1" applyBorder="1" applyAlignment="1">
      <alignment horizontal="right" vertical="center" wrapText="1"/>
    </xf>
    <xf numFmtId="165" fontId="52" fillId="0" borderId="17" xfId="1" applyNumberFormat="1" applyFont="1" applyBorder="1" applyAlignment="1">
      <alignment horizontal="right" vertical="center" wrapText="1"/>
    </xf>
    <xf numFmtId="165" fontId="52" fillId="3" borderId="19" xfId="1" applyNumberFormat="1" applyFont="1" applyFill="1" applyBorder="1" applyAlignment="1">
      <alignment horizontal="right" vertical="center" wrapText="1"/>
    </xf>
    <xf numFmtId="165" fontId="52" fillId="0" borderId="19" xfId="1" applyNumberFormat="1" applyFont="1" applyBorder="1" applyAlignment="1">
      <alignment horizontal="right" vertical="center" wrapText="1"/>
    </xf>
    <xf numFmtId="168" fontId="52" fillId="0" borderId="19" xfId="1" applyNumberFormat="1" applyFont="1" applyBorder="1" applyAlignment="1">
      <alignment horizontal="right" vertical="center" wrapText="1"/>
    </xf>
    <xf numFmtId="168" fontId="52" fillId="3" borderId="19" xfId="1" applyNumberFormat="1" applyFont="1" applyFill="1" applyBorder="1" applyAlignment="1">
      <alignment horizontal="right" vertical="center" wrapText="1"/>
    </xf>
    <xf numFmtId="168" fontId="52" fillId="3" borderId="20" xfId="1" applyNumberFormat="1" applyFont="1" applyFill="1" applyBorder="1" applyAlignment="1">
      <alignment horizontal="right" vertical="center" wrapText="1"/>
    </xf>
    <xf numFmtId="165" fontId="52" fillId="6" borderId="26" xfId="1" applyNumberFormat="1" applyFont="1" applyFill="1" applyBorder="1" applyAlignment="1">
      <alignment horizontal="right" vertical="center" wrapText="1"/>
    </xf>
    <xf numFmtId="165" fontId="52" fillId="6" borderId="22" xfId="1" applyNumberFormat="1" applyFont="1" applyFill="1" applyBorder="1" applyAlignment="1">
      <alignment horizontal="right" vertical="center" wrapText="1"/>
    </xf>
    <xf numFmtId="165" fontId="52" fillId="6" borderId="48" xfId="1" applyNumberFormat="1" applyFont="1" applyFill="1" applyBorder="1" applyAlignment="1">
      <alignment horizontal="right" vertical="center" wrapText="1"/>
    </xf>
    <xf numFmtId="3" fontId="52" fillId="6" borderId="35" xfId="1" applyNumberFormat="1" applyFont="1" applyFill="1" applyBorder="1" applyAlignment="1">
      <alignment horizontal="right" vertical="center" wrapText="1"/>
    </xf>
    <xf numFmtId="3" fontId="52" fillId="6" borderId="12" xfId="1" applyNumberFormat="1" applyFont="1" applyFill="1" applyBorder="1" applyAlignment="1">
      <alignment horizontal="right" vertical="center" wrapText="1"/>
    </xf>
    <xf numFmtId="3" fontId="52" fillId="6" borderId="4" xfId="1" applyNumberFormat="1" applyFont="1" applyFill="1" applyBorder="1" applyAlignment="1">
      <alignment horizontal="right" vertical="center" wrapText="1"/>
    </xf>
    <xf numFmtId="165" fontId="52" fillId="6" borderId="17" xfId="1" applyNumberFormat="1" applyFont="1" applyFill="1" applyBorder="1" applyAlignment="1">
      <alignment horizontal="right" vertical="center" wrapText="1"/>
    </xf>
    <xf numFmtId="165" fontId="52" fillId="6" borderId="19" xfId="1" applyNumberFormat="1" applyFont="1" applyFill="1" applyBorder="1" applyAlignment="1">
      <alignment horizontal="right" vertical="center" wrapText="1"/>
    </xf>
    <xf numFmtId="165" fontId="52" fillId="6" borderId="77" xfId="1" applyNumberFormat="1" applyFont="1" applyFill="1" applyBorder="1" applyAlignment="1">
      <alignment horizontal="right" vertical="center" wrapText="1"/>
    </xf>
    <xf numFmtId="165" fontId="52" fillId="0" borderId="26" xfId="277" applyNumberFormat="1" applyFont="1" applyBorder="1" applyAlignment="1">
      <alignment horizontal="right" vertical="center" wrapText="1"/>
    </xf>
    <xf numFmtId="165" fontId="52" fillId="3" borderId="22" xfId="277" applyNumberFormat="1" applyFont="1" applyFill="1" applyBorder="1" applyAlignment="1">
      <alignment horizontal="right" vertical="center" wrapText="1"/>
    </xf>
    <xf numFmtId="165" fontId="52" fillId="0" borderId="22" xfId="277" applyNumberFormat="1" applyFont="1" applyBorder="1" applyAlignment="1">
      <alignment horizontal="right" vertical="center" wrapText="1"/>
    </xf>
    <xf numFmtId="165" fontId="52" fillId="6" borderId="26" xfId="277" applyNumberFormat="1" applyFont="1" applyFill="1" applyBorder="1" applyAlignment="1">
      <alignment horizontal="right" vertical="center" wrapText="1"/>
    </xf>
    <xf numFmtId="165" fontId="52" fillId="6" borderId="22" xfId="277" applyNumberFormat="1" applyFont="1" applyFill="1" applyBorder="1" applyAlignment="1">
      <alignment horizontal="right" vertical="center" wrapText="1"/>
    </xf>
    <xf numFmtId="165" fontId="52" fillId="6" borderId="48" xfId="5" applyNumberFormat="1" applyFont="1" applyFill="1" applyBorder="1" applyAlignment="1">
      <alignment horizontal="right" vertical="center" wrapText="1"/>
    </xf>
    <xf numFmtId="3" fontId="52" fillId="0" borderId="35" xfId="277" applyNumberFormat="1" applyFont="1" applyBorder="1" applyAlignment="1">
      <alignment horizontal="right" vertical="center" wrapText="1"/>
    </xf>
    <xf numFmtId="3" fontId="52" fillId="6" borderId="4" xfId="277" applyNumberFormat="1" applyFont="1" applyFill="1" applyBorder="1" applyAlignment="1">
      <alignment horizontal="right" vertical="center" wrapText="1"/>
    </xf>
    <xf numFmtId="165" fontId="52" fillId="0" borderId="32" xfId="1" applyNumberFormat="1" applyFont="1" applyBorder="1" applyAlignment="1">
      <alignment horizontal="right" vertical="center" wrapText="1"/>
    </xf>
    <xf numFmtId="165" fontId="52" fillId="3" borderId="9" xfId="1" applyNumberFormat="1" applyFont="1" applyFill="1" applyBorder="1" applyAlignment="1">
      <alignment horizontal="right" vertical="center" wrapText="1"/>
    </xf>
    <xf numFmtId="165" fontId="52" fillId="0" borderId="9" xfId="1" applyNumberFormat="1" applyFont="1" applyBorder="1" applyAlignment="1">
      <alignment horizontal="right" vertical="center" wrapText="1"/>
    </xf>
    <xf numFmtId="168" fontId="52" fillId="0" borderId="9" xfId="1" applyNumberFormat="1" applyFont="1" applyBorder="1" applyAlignment="1">
      <alignment horizontal="right" vertical="center" wrapText="1"/>
    </xf>
    <xf numFmtId="168" fontId="52" fillId="3" borderId="9" xfId="1" applyNumberFormat="1" applyFont="1" applyFill="1" applyBorder="1" applyAlignment="1">
      <alignment horizontal="right" vertical="center" wrapText="1"/>
    </xf>
    <xf numFmtId="168" fontId="52" fillId="3" borderId="10" xfId="1" applyNumberFormat="1" applyFont="1" applyFill="1" applyBorder="1" applyAlignment="1">
      <alignment horizontal="right" vertical="center" wrapText="1"/>
    </xf>
    <xf numFmtId="165" fontId="52" fillId="6" borderId="48" xfId="277" applyNumberFormat="1" applyFont="1" applyFill="1" applyBorder="1" applyAlignment="1">
      <alignment horizontal="right" vertical="center" wrapText="1"/>
    </xf>
    <xf numFmtId="0" fontId="75" fillId="7" borderId="44" xfId="277" applyFont="1" applyFill="1" applyBorder="1" applyAlignment="1">
      <alignment horizontal="center" vertical="center" wrapText="1"/>
    </xf>
    <xf numFmtId="2" fontId="75" fillId="7" borderId="10" xfId="277" applyNumberFormat="1" applyFont="1" applyFill="1" applyBorder="1" applyAlignment="1">
      <alignment horizontal="center" vertical="center" wrapText="1"/>
    </xf>
    <xf numFmtId="10" fontId="75" fillId="7" borderId="11" xfId="277" applyNumberFormat="1" applyFont="1" applyFill="1" applyBorder="1" applyAlignment="1">
      <alignment horizontal="center" vertical="center" wrapText="1"/>
    </xf>
    <xf numFmtId="0" fontId="75" fillId="7" borderId="11" xfId="277" applyFont="1" applyFill="1" applyBorder="1" applyAlignment="1">
      <alignment horizontal="center" vertical="center" wrapText="1"/>
    </xf>
    <xf numFmtId="10" fontId="75" fillId="7" borderId="40" xfId="277" applyNumberFormat="1" applyFont="1" applyFill="1" applyBorder="1" applyAlignment="1">
      <alignment horizontal="center" vertical="center" wrapText="1"/>
    </xf>
    <xf numFmtId="0" fontId="75" fillId="7" borderId="14" xfId="277" applyFont="1" applyFill="1" applyBorder="1" applyAlignment="1">
      <alignment horizontal="center" vertical="center" wrapText="1"/>
    </xf>
    <xf numFmtId="165" fontId="52" fillId="6" borderId="32" xfId="1" applyNumberFormat="1" applyFont="1" applyFill="1" applyBorder="1" applyAlignment="1">
      <alignment horizontal="right" vertical="center" wrapText="1"/>
    </xf>
    <xf numFmtId="165" fontId="52" fillId="6" borderId="9" xfId="1" applyNumberFormat="1" applyFont="1" applyFill="1" applyBorder="1" applyAlignment="1">
      <alignment horizontal="right" vertical="center" wrapText="1"/>
    </xf>
    <xf numFmtId="165" fontId="52" fillId="6" borderId="13" xfId="1" applyNumberFormat="1" applyFont="1" applyFill="1" applyBorder="1" applyAlignment="1">
      <alignment horizontal="right" vertical="center" wrapText="1"/>
    </xf>
    <xf numFmtId="167" fontId="52" fillId="0" borderId="35" xfId="1" applyNumberFormat="1" applyFont="1" applyBorder="1" applyAlignment="1">
      <alignment horizontal="right" vertical="center" wrapText="1"/>
    </xf>
    <xf numFmtId="167" fontId="52" fillId="3" borderId="12" xfId="1" applyNumberFormat="1" applyFont="1" applyFill="1" applyBorder="1" applyAlignment="1">
      <alignment horizontal="right" vertical="center" wrapText="1"/>
    </xf>
    <xf numFmtId="167" fontId="52" fillId="0" borderId="12" xfId="1" applyNumberFormat="1" applyFont="1" applyBorder="1" applyAlignment="1">
      <alignment horizontal="right" vertical="center" wrapText="1"/>
    </xf>
    <xf numFmtId="167" fontId="52" fillId="6" borderId="35" xfId="1" applyNumberFormat="1" applyFont="1" applyFill="1" applyBorder="1" applyAlignment="1">
      <alignment horizontal="right" vertical="center" wrapText="1"/>
    </xf>
    <xf numFmtId="167" fontId="52" fillId="6" borderId="12" xfId="1" applyNumberFormat="1" applyFont="1" applyFill="1" applyBorder="1" applyAlignment="1">
      <alignment horizontal="right" vertical="center" wrapText="1"/>
    </xf>
    <xf numFmtId="167" fontId="52" fillId="6" borderId="4" xfId="1" applyNumberFormat="1" applyFont="1" applyFill="1" applyBorder="1" applyAlignment="1">
      <alignment horizontal="right" vertical="center" wrapText="1"/>
    </xf>
    <xf numFmtId="0" fontId="75" fillId="7" borderId="20" xfId="1" applyFont="1" applyFill="1" applyBorder="1" applyAlignment="1">
      <alignment horizontal="center" vertical="center" wrapText="1"/>
    </xf>
    <xf numFmtId="3" fontId="75" fillId="7" borderId="33" xfId="0" applyNumberFormat="1" applyFont="1" applyFill="1" applyBorder="1" applyAlignment="1">
      <alignment horizontal="center" vertical="center" wrapText="1"/>
    </xf>
    <xf numFmtId="2" fontId="75" fillId="7" borderId="40" xfId="400" applyNumberFormat="1" applyFont="1" applyFill="1" applyBorder="1" applyAlignment="1">
      <alignment horizontal="center" vertical="center" wrapText="1"/>
    </xf>
    <xf numFmtId="0" fontId="75" fillId="7" borderId="39" xfId="0" applyFont="1" applyFill="1" applyBorder="1" applyAlignment="1">
      <alignment horizontal="center" vertical="center" wrapText="1"/>
    </xf>
    <xf numFmtId="10" fontId="75" fillId="7" borderId="10" xfId="0" applyNumberFormat="1" applyFont="1" applyFill="1" applyBorder="1" applyAlignment="1">
      <alignment horizontal="center" vertical="center" wrapText="1"/>
    </xf>
    <xf numFmtId="0" fontId="75" fillId="7" borderId="33" xfId="0" applyFont="1" applyFill="1" applyBorder="1" applyAlignment="1">
      <alignment horizontal="center" vertical="center" wrapText="1"/>
    </xf>
    <xf numFmtId="10" fontId="75" fillId="7" borderId="40" xfId="0" applyNumberFormat="1" applyFont="1" applyFill="1" applyBorder="1" applyAlignment="1">
      <alignment horizontal="center" vertical="center" wrapText="1"/>
    </xf>
    <xf numFmtId="0" fontId="75" fillId="7" borderId="39" xfId="1" applyFont="1" applyFill="1" applyBorder="1" applyAlignment="1">
      <alignment horizontal="center"/>
    </xf>
    <xf numFmtId="0" fontId="75" fillId="7" borderId="11" xfId="1" applyFont="1" applyFill="1" applyBorder="1" applyAlignment="1">
      <alignment horizontal="center"/>
    </xf>
    <xf numFmtId="0" fontId="75" fillId="7" borderId="44" xfId="1" applyFont="1" applyFill="1" applyBorder="1" applyAlignment="1">
      <alignment horizontal="center" vertical="center" wrapText="1"/>
    </xf>
    <xf numFmtId="3" fontId="75" fillId="7" borderId="82" xfId="0" applyNumberFormat="1" applyFont="1" applyFill="1" applyBorder="1" applyAlignment="1">
      <alignment horizontal="center" vertical="center" wrapText="1"/>
    </xf>
    <xf numFmtId="2" fontId="75" fillId="7" borderId="10" xfId="400" applyNumberFormat="1" applyFont="1" applyFill="1" applyBorder="1" applyAlignment="1">
      <alignment horizontal="center" vertical="center" wrapText="1"/>
    </xf>
    <xf numFmtId="0" fontId="75" fillId="7" borderId="14" xfId="0" applyFont="1" applyFill="1" applyBorder="1" applyAlignment="1">
      <alignment horizontal="center" vertical="center" wrapText="1"/>
    </xf>
    <xf numFmtId="0" fontId="75" fillId="7" borderId="28" xfId="1" applyFont="1" applyFill="1" applyBorder="1" applyAlignment="1">
      <alignment horizontal="center"/>
    </xf>
    <xf numFmtId="3" fontId="67" fillId="0" borderId="35" xfId="113" applyNumberFormat="1" applyFont="1" applyBorder="1" applyAlignment="1">
      <alignment horizontal="right" vertical="center"/>
    </xf>
    <xf numFmtId="3" fontId="67" fillId="3" borderId="12" xfId="113" applyNumberFormat="1" applyFont="1" applyFill="1" applyBorder="1" applyAlignment="1">
      <alignment horizontal="right" vertical="center"/>
    </xf>
    <xf numFmtId="3" fontId="67" fillId="0" borderId="12" xfId="113" applyNumberFormat="1" applyFont="1" applyBorder="1" applyAlignment="1">
      <alignment horizontal="right" vertical="center"/>
    </xf>
    <xf numFmtId="3" fontId="67" fillId="0" borderId="12" xfId="114" applyNumberFormat="1" applyFont="1" applyBorder="1" applyAlignment="1">
      <alignment horizontal="right" vertical="center"/>
    </xf>
    <xf numFmtId="3" fontId="67" fillId="6" borderId="35" xfId="113" applyNumberFormat="1" applyFont="1" applyFill="1" applyBorder="1" applyAlignment="1">
      <alignment horizontal="right" vertical="center"/>
    </xf>
    <xf numFmtId="3" fontId="67" fillId="6" borderId="12" xfId="113" applyNumberFormat="1" applyFont="1" applyFill="1" applyBorder="1" applyAlignment="1">
      <alignment horizontal="right" vertical="center"/>
    </xf>
    <xf numFmtId="3" fontId="67" fillId="6" borderId="4" xfId="115" applyNumberFormat="1" applyFont="1" applyFill="1" applyBorder="1" applyAlignment="1">
      <alignment horizontal="right" vertical="center"/>
    </xf>
    <xf numFmtId="168" fontId="67" fillId="0" borderId="26" xfId="113" applyNumberFormat="1" applyFont="1" applyBorder="1" applyAlignment="1">
      <alignment horizontal="right" vertical="center"/>
    </xf>
    <xf numFmtId="168" fontId="67" fillId="3" borderId="22" xfId="113" applyNumberFormat="1" applyFont="1" applyFill="1" applyBorder="1" applyAlignment="1">
      <alignment horizontal="right" vertical="center"/>
    </xf>
    <xf numFmtId="168" fontId="67" fillId="0" borderId="22" xfId="113" applyNumberFormat="1" applyFont="1" applyBorder="1" applyAlignment="1">
      <alignment horizontal="right" vertical="center"/>
    </xf>
    <xf numFmtId="3" fontId="67" fillId="3" borderId="22" xfId="113" applyNumberFormat="1" applyFont="1" applyFill="1" applyBorder="1" applyAlignment="1">
      <alignment horizontal="right" vertical="center"/>
    </xf>
    <xf numFmtId="168" fontId="67" fillId="6" borderId="26" xfId="113" applyNumberFormat="1" applyFont="1" applyFill="1" applyBorder="1" applyAlignment="1">
      <alignment horizontal="right" vertical="center"/>
    </xf>
    <xf numFmtId="168" fontId="67" fillId="6" borderId="22" xfId="113" applyNumberFormat="1" applyFont="1" applyFill="1" applyBorder="1" applyAlignment="1">
      <alignment horizontal="right" vertical="center"/>
    </xf>
    <xf numFmtId="168" fontId="67" fillId="6" borderId="48" xfId="113" applyNumberFormat="1" applyFont="1" applyFill="1" applyBorder="1" applyAlignment="1">
      <alignment horizontal="right" vertical="center"/>
    </xf>
    <xf numFmtId="3" fontId="67" fillId="12" borderId="12" xfId="113" applyNumberFormat="1" applyFont="1" applyFill="1" applyBorder="1" applyAlignment="1">
      <alignment horizontal="right" vertical="center"/>
    </xf>
    <xf numFmtId="0" fontId="75" fillId="7" borderId="82" xfId="0" applyFont="1" applyFill="1" applyBorder="1" applyAlignment="1">
      <alignment horizontal="center" vertical="center" wrapText="1"/>
    </xf>
    <xf numFmtId="3" fontId="67" fillId="0" borderId="35" xfId="140" applyNumberFormat="1" applyFont="1" applyBorder="1" applyAlignment="1">
      <alignment horizontal="right" vertical="center"/>
    </xf>
    <xf numFmtId="3" fontId="67" fillId="3" borderId="12" xfId="140" applyNumberFormat="1" applyFont="1" applyFill="1" applyBorder="1" applyAlignment="1">
      <alignment horizontal="right" vertical="center"/>
    </xf>
    <xf numFmtId="3" fontId="67" fillId="0" borderId="12" xfId="140" applyNumberFormat="1" applyFont="1" applyBorder="1" applyAlignment="1">
      <alignment horizontal="right" vertical="center"/>
    </xf>
    <xf numFmtId="3" fontId="67" fillId="0" borderId="12" xfId="141" applyNumberFormat="1" applyFont="1" applyBorder="1" applyAlignment="1">
      <alignment horizontal="right" vertical="center"/>
    </xf>
    <xf numFmtId="3" fontId="67" fillId="6" borderId="35" xfId="140" applyNumberFormat="1" applyFont="1" applyFill="1" applyBorder="1" applyAlignment="1">
      <alignment horizontal="right" vertical="center"/>
    </xf>
    <xf numFmtId="3" fontId="67" fillId="6" borderId="12" xfId="140" applyNumberFormat="1" applyFont="1" applyFill="1" applyBorder="1" applyAlignment="1">
      <alignment horizontal="right" vertical="center"/>
    </xf>
    <xf numFmtId="3" fontId="67" fillId="6" borderId="4" xfId="142" applyNumberFormat="1" applyFont="1" applyFill="1" applyBorder="1" applyAlignment="1">
      <alignment horizontal="right" vertical="center"/>
    </xf>
    <xf numFmtId="168" fontId="67" fillId="0" borderId="26" xfId="140" applyNumberFormat="1" applyFont="1" applyBorder="1" applyAlignment="1">
      <alignment horizontal="right" vertical="center"/>
    </xf>
    <xf numFmtId="168" fontId="67" fillId="3" borderId="22" xfId="140" applyNumberFormat="1" applyFont="1" applyFill="1" applyBorder="1" applyAlignment="1">
      <alignment horizontal="right" vertical="center"/>
    </xf>
    <xf numFmtId="168" fontId="67" fillId="0" borderId="22" xfId="140" applyNumberFormat="1" applyFont="1" applyBorder="1" applyAlignment="1">
      <alignment horizontal="right" vertical="center"/>
    </xf>
    <xf numFmtId="168" fontId="67" fillId="6" borderId="26" xfId="140" applyNumberFormat="1" applyFont="1" applyFill="1" applyBorder="1" applyAlignment="1">
      <alignment horizontal="right" vertical="center"/>
    </xf>
    <xf numFmtId="168" fontId="67" fillId="6" borderId="22" xfId="140" applyNumberFormat="1" applyFont="1" applyFill="1" applyBorder="1" applyAlignment="1">
      <alignment horizontal="right" vertical="center"/>
    </xf>
    <xf numFmtId="168" fontId="67" fillId="6" borderId="48" xfId="140" applyNumberFormat="1" applyFont="1" applyFill="1" applyBorder="1" applyAlignment="1">
      <alignment horizontal="right" vertical="center"/>
    </xf>
    <xf numFmtId="169" fontId="75" fillId="7" borderId="10" xfId="400" applyNumberFormat="1" applyFont="1" applyFill="1" applyBorder="1" applyAlignment="1">
      <alignment horizontal="center" vertical="center" wrapText="1"/>
    </xf>
    <xf numFmtId="169" fontId="75" fillId="7" borderId="86" xfId="400" applyNumberFormat="1" applyFont="1" applyFill="1" applyBorder="1" applyAlignment="1">
      <alignment horizontal="center" vertical="center" wrapText="1"/>
    </xf>
    <xf numFmtId="3" fontId="52" fillId="3" borderId="0" xfId="0" applyNumberFormat="1" applyFont="1" applyFill="1" applyBorder="1" applyAlignment="1">
      <alignment vertical="center" wrapText="1"/>
    </xf>
    <xf numFmtId="3" fontId="52" fillId="0" borderId="0" xfId="0" applyNumberFormat="1" applyFont="1" applyBorder="1" applyAlignment="1">
      <alignment vertical="center" wrapText="1"/>
    </xf>
    <xf numFmtId="3" fontId="52" fillId="6" borderId="0" xfId="0" applyNumberFormat="1" applyFont="1" applyFill="1" applyBorder="1" applyAlignment="1">
      <alignment vertical="center" wrapText="1"/>
    </xf>
    <xf numFmtId="3" fontId="52" fillId="0" borderId="17" xfId="0" applyNumberFormat="1" applyFont="1" applyBorder="1" applyAlignment="1">
      <alignment vertical="center" wrapText="1"/>
    </xf>
    <xf numFmtId="3" fontId="52" fillId="3" borderId="19" xfId="0" applyNumberFormat="1" applyFont="1" applyFill="1" applyBorder="1" applyAlignment="1">
      <alignment vertical="center" wrapText="1"/>
    </xf>
    <xf numFmtId="3" fontId="52" fillId="0" borderId="19" xfId="0" applyNumberFormat="1" applyFont="1" applyBorder="1" applyAlignment="1">
      <alignment vertical="center" wrapText="1"/>
    </xf>
    <xf numFmtId="3" fontId="52" fillId="3" borderId="20" xfId="0" applyNumberFormat="1" applyFont="1" applyFill="1" applyBorder="1" applyAlignment="1">
      <alignment vertical="center" wrapText="1"/>
    </xf>
    <xf numFmtId="3" fontId="52" fillId="6" borderId="17" xfId="0" applyNumberFormat="1" applyFont="1" applyFill="1" applyBorder="1" applyAlignment="1">
      <alignment vertical="center" wrapText="1"/>
    </xf>
    <xf numFmtId="3" fontId="52" fillId="6" borderId="19" xfId="0" applyNumberFormat="1" applyFont="1" applyFill="1" applyBorder="1" applyAlignment="1">
      <alignment vertical="center" wrapText="1"/>
    </xf>
    <xf numFmtId="3" fontId="52" fillId="6" borderId="77" xfId="0" applyNumberFormat="1" applyFont="1" applyFill="1" applyBorder="1" applyAlignment="1">
      <alignment vertical="center" wrapText="1"/>
    </xf>
    <xf numFmtId="3" fontId="52" fillId="0" borderId="35" xfId="0" applyNumberFormat="1" applyFont="1" applyBorder="1" applyAlignment="1">
      <alignment vertical="center" wrapText="1"/>
    </xf>
    <xf numFmtId="3" fontId="52" fillId="3" borderId="12" xfId="0" applyNumberFormat="1" applyFont="1" applyFill="1" applyBorder="1" applyAlignment="1">
      <alignment vertical="center" wrapText="1"/>
    </xf>
    <xf numFmtId="3" fontId="52" fillId="0" borderId="12" xfId="0" applyNumberFormat="1" applyFont="1" applyBorder="1" applyAlignment="1">
      <alignment vertical="center" wrapText="1"/>
    </xf>
    <xf numFmtId="3" fontId="52" fillId="3" borderId="11" xfId="0" applyNumberFormat="1" applyFont="1" applyFill="1" applyBorder="1" applyAlignment="1">
      <alignment horizontal="right" vertical="center" wrapText="1"/>
    </xf>
    <xf numFmtId="3" fontId="52" fillId="6" borderId="35" xfId="0" applyNumberFormat="1" applyFont="1" applyFill="1" applyBorder="1" applyAlignment="1">
      <alignment vertical="center" wrapText="1"/>
    </xf>
    <xf numFmtId="3" fontId="52" fillId="6" borderId="12" xfId="0" applyNumberFormat="1" applyFont="1" applyFill="1" applyBorder="1" applyAlignment="1">
      <alignment vertical="center" wrapText="1"/>
    </xf>
    <xf numFmtId="3" fontId="52" fillId="6" borderId="4" xfId="0" applyNumberFormat="1" applyFont="1" applyFill="1" applyBorder="1" applyAlignment="1">
      <alignment vertical="center" wrapText="1"/>
    </xf>
    <xf numFmtId="3" fontId="52" fillId="3" borderId="22" xfId="0" applyNumberFormat="1" applyFont="1" applyFill="1" applyBorder="1" applyAlignment="1">
      <alignment horizontal="right" vertical="center" wrapText="1"/>
    </xf>
    <xf numFmtId="169" fontId="75" fillId="7" borderId="40" xfId="400" applyNumberFormat="1" applyFont="1" applyFill="1" applyBorder="1" applyAlignment="1">
      <alignment horizontal="center" vertical="center" wrapText="1"/>
    </xf>
    <xf numFmtId="10" fontId="75" fillId="7" borderId="86" xfId="0" applyNumberFormat="1" applyFont="1" applyFill="1" applyBorder="1" applyAlignment="1">
      <alignment horizontal="center" vertical="center" wrapText="1"/>
    </xf>
    <xf numFmtId="3" fontId="75" fillId="7" borderId="39" xfId="0" applyNumberFormat="1" applyFont="1" applyFill="1" applyBorder="1" applyAlignment="1">
      <alignment horizontal="center" vertical="center" wrapText="1"/>
    </xf>
    <xf numFmtId="3" fontId="52" fillId="6" borderId="4" xfId="0" applyNumberFormat="1" applyFont="1" applyFill="1" applyBorder="1" applyAlignment="1">
      <alignment horizontal="right" vertical="center" wrapText="1"/>
    </xf>
    <xf numFmtId="0" fontId="75" fillId="7" borderId="28" xfId="1" applyFont="1" applyFill="1" applyBorder="1" applyAlignment="1">
      <alignment horizontal="center" vertical="center"/>
    </xf>
    <xf numFmtId="0" fontId="64" fillId="13" borderId="37" xfId="1" applyFont="1" applyFill="1" applyBorder="1" applyAlignment="1">
      <alignment horizontal="center" vertical="center" wrapText="1"/>
    </xf>
    <xf numFmtId="0" fontId="64" fillId="13" borderId="93" xfId="1" applyFont="1" applyFill="1" applyBorder="1" applyAlignment="1">
      <alignment horizontal="center" vertical="center" wrapText="1"/>
    </xf>
    <xf numFmtId="0" fontId="75" fillId="7" borderId="39" xfId="1" applyFont="1" applyFill="1" applyBorder="1" applyAlignment="1">
      <alignment horizontal="center" vertical="center"/>
    </xf>
    <xf numFmtId="0" fontId="4" fillId="7" borderId="20" xfId="404" applyFont="1" applyFill="1" applyBorder="1" applyAlignment="1">
      <alignment horizontal="center" vertical="center"/>
    </xf>
    <xf numFmtId="0" fontId="4" fillId="7" borderId="33" xfId="404" applyFont="1" applyFill="1" applyBorder="1" applyAlignment="1">
      <alignment horizontal="center" vertical="center"/>
    </xf>
    <xf numFmtId="169" fontId="4" fillId="7" borderId="40" xfId="405" applyNumberFormat="1" applyFont="1" applyFill="1" applyBorder="1" applyAlignment="1">
      <alignment horizontal="center" vertical="center" wrapText="1"/>
    </xf>
    <xf numFmtId="0" fontId="4" fillId="7" borderId="39" xfId="404" applyFont="1" applyFill="1" applyBorder="1" applyAlignment="1">
      <alignment horizontal="center" vertical="center"/>
    </xf>
    <xf numFmtId="169" fontId="4" fillId="7" borderId="10" xfId="405" applyNumberFormat="1" applyFont="1" applyFill="1" applyBorder="1" applyAlignment="1">
      <alignment horizontal="center" vertical="center" wrapText="1"/>
    </xf>
    <xf numFmtId="0" fontId="4" fillId="7" borderId="47" xfId="404" applyFont="1" applyFill="1" applyBorder="1" applyAlignment="1">
      <alignment horizontal="center" vertical="center"/>
    </xf>
    <xf numFmtId="169" fontId="4" fillId="7" borderId="86" xfId="405" applyNumberFormat="1" applyFont="1" applyFill="1" applyBorder="1" applyAlignment="1">
      <alignment horizontal="center" vertical="center" wrapText="1"/>
    </xf>
    <xf numFmtId="3" fontId="52" fillId="0" borderId="34" xfId="1" applyNumberFormat="1" applyFont="1" applyBorder="1" applyAlignment="1">
      <alignment vertical="center" wrapText="1"/>
    </xf>
    <xf numFmtId="3" fontId="52" fillId="3" borderId="0" xfId="1" applyNumberFormat="1" applyFont="1" applyFill="1" applyBorder="1" applyAlignment="1">
      <alignment vertical="center" wrapText="1"/>
    </xf>
    <xf numFmtId="3" fontId="52" fillId="0" borderId="0" xfId="1" applyNumberFormat="1" applyFont="1" applyBorder="1" applyAlignment="1">
      <alignment vertical="center" wrapText="1"/>
    </xf>
    <xf numFmtId="3" fontId="52" fillId="3" borderId="14" xfId="1" applyNumberFormat="1" applyFont="1" applyFill="1" applyBorder="1" applyAlignment="1">
      <alignment vertical="center" wrapText="1"/>
    </xf>
    <xf numFmtId="3" fontId="52" fillId="6" borderId="0" xfId="1" applyNumberFormat="1" applyFont="1" applyFill="1" applyBorder="1" applyAlignment="1">
      <alignment vertical="center" wrapText="1"/>
    </xf>
    <xf numFmtId="3" fontId="52" fillId="0" borderId="17" xfId="1" applyNumberFormat="1" applyFont="1" applyBorder="1" applyAlignment="1">
      <alignment vertical="center" wrapText="1"/>
    </xf>
    <xf numFmtId="3" fontId="52" fillId="3" borderId="19" xfId="1" applyNumberFormat="1" applyFont="1" applyFill="1" applyBorder="1" applyAlignment="1">
      <alignment vertical="center" wrapText="1"/>
    </xf>
    <xf numFmtId="3" fontId="52" fillId="0" borderId="19" xfId="1" applyNumberFormat="1" applyFont="1" applyBorder="1" applyAlignment="1">
      <alignment vertical="center" wrapText="1"/>
    </xf>
    <xf numFmtId="3" fontId="52" fillId="3" borderId="20" xfId="1" applyNumberFormat="1" applyFont="1" applyFill="1" applyBorder="1" applyAlignment="1">
      <alignment vertical="center" wrapText="1"/>
    </xf>
    <xf numFmtId="3" fontId="52" fillId="6" borderId="17" xfId="1" applyNumberFormat="1" applyFont="1" applyFill="1" applyBorder="1" applyAlignment="1">
      <alignment vertical="center" wrapText="1"/>
    </xf>
    <xf numFmtId="3" fontId="52" fillId="6" borderId="19" xfId="1" applyNumberFormat="1" applyFont="1" applyFill="1" applyBorder="1" applyAlignment="1">
      <alignment vertical="center" wrapText="1"/>
    </xf>
    <xf numFmtId="3" fontId="52" fillId="6" borderId="77" xfId="1" applyNumberFormat="1" applyFont="1" applyFill="1" applyBorder="1" applyAlignment="1">
      <alignment vertical="center" wrapText="1"/>
    </xf>
    <xf numFmtId="165" fontId="52" fillId="0" borderId="26" xfId="405" applyNumberFormat="1" applyFont="1" applyFill="1" applyBorder="1" applyAlignment="1">
      <alignment vertical="center" wrapText="1"/>
    </xf>
    <xf numFmtId="165" fontId="52" fillId="3" borderId="22" xfId="405" applyNumberFormat="1" applyFont="1" applyFill="1" applyBorder="1" applyAlignment="1">
      <alignment vertical="center" wrapText="1"/>
    </xf>
    <xf numFmtId="165" fontId="52" fillId="0" borderId="22" xfId="405" applyNumberFormat="1" applyFont="1" applyFill="1" applyBorder="1" applyAlignment="1">
      <alignment vertical="center" wrapText="1"/>
    </xf>
    <xf numFmtId="165" fontId="52" fillId="6" borderId="26" xfId="405" applyNumberFormat="1" applyFont="1" applyFill="1" applyBorder="1" applyAlignment="1">
      <alignment vertical="center" wrapText="1"/>
    </xf>
    <xf numFmtId="165" fontId="52" fillId="6" borderId="22" xfId="405" applyNumberFormat="1" applyFont="1" applyFill="1" applyBorder="1" applyAlignment="1">
      <alignment vertical="center" wrapText="1"/>
    </xf>
    <xf numFmtId="165" fontId="52" fillId="6" borderId="48" xfId="405" applyNumberFormat="1" applyFont="1" applyFill="1" applyBorder="1" applyAlignment="1">
      <alignment vertical="center" wrapText="1"/>
    </xf>
    <xf numFmtId="165" fontId="52" fillId="3" borderId="22" xfId="405" applyNumberFormat="1" applyFont="1" applyFill="1" applyBorder="1" applyAlignment="1">
      <alignment horizontal="right" vertical="center" wrapText="1"/>
    </xf>
    <xf numFmtId="165" fontId="52" fillId="0" borderId="22" xfId="405" applyNumberFormat="1" applyFont="1" applyFill="1" applyBorder="1" applyAlignment="1">
      <alignment horizontal="right" vertical="center" wrapText="1"/>
    </xf>
    <xf numFmtId="165" fontId="52" fillId="0" borderId="12" xfId="405" applyNumberFormat="1" applyFont="1" applyFill="1" applyBorder="1" applyAlignment="1">
      <alignment horizontal="right" vertical="center" wrapText="1"/>
    </xf>
    <xf numFmtId="3" fontId="79" fillId="3" borderId="0" xfId="1" applyNumberFormat="1" applyFont="1" applyFill="1" applyBorder="1" applyAlignment="1">
      <alignment horizontal="right" vertical="center" wrapText="1"/>
    </xf>
    <xf numFmtId="165" fontId="79" fillId="3" borderId="22" xfId="405" applyNumberFormat="1" applyFont="1" applyFill="1" applyBorder="1" applyAlignment="1">
      <alignment horizontal="right" vertical="center" wrapText="1"/>
    </xf>
    <xf numFmtId="0" fontId="75" fillId="7" borderId="28" xfId="0" applyFont="1" applyFill="1" applyBorder="1" applyAlignment="1">
      <alignment horizontal="center" vertical="center" wrapText="1"/>
    </xf>
    <xf numFmtId="169" fontId="75" fillId="7" borderId="11" xfId="400" applyNumberFormat="1" applyFont="1" applyFill="1" applyBorder="1" applyAlignment="1">
      <alignment horizontal="center" vertical="center" wrapText="1"/>
    </xf>
    <xf numFmtId="3" fontId="52" fillId="0" borderId="17" xfId="0" applyNumberFormat="1" applyFont="1" applyBorder="1" applyAlignment="1">
      <alignment horizontal="right" vertical="center" wrapText="1"/>
    </xf>
    <xf numFmtId="3" fontId="52" fillId="3" borderId="19" xfId="0" applyNumberFormat="1" applyFont="1" applyFill="1" applyBorder="1" applyAlignment="1">
      <alignment horizontal="right" vertical="center" wrapText="1"/>
    </xf>
    <xf numFmtId="3" fontId="52" fillId="0" borderId="19" xfId="0" applyNumberFormat="1" applyFont="1" applyBorder="1" applyAlignment="1">
      <alignment horizontal="right" vertical="center" wrapText="1"/>
    </xf>
    <xf numFmtId="3" fontId="52" fillId="6" borderId="17" xfId="0" applyNumberFormat="1" applyFont="1" applyFill="1" applyBorder="1" applyAlignment="1">
      <alignment horizontal="right" vertical="center" wrapText="1"/>
    </xf>
    <xf numFmtId="3" fontId="52" fillId="6" borderId="19" xfId="0" applyNumberFormat="1" applyFont="1" applyFill="1" applyBorder="1" applyAlignment="1">
      <alignment horizontal="right" vertical="center" wrapText="1"/>
    </xf>
    <xf numFmtId="3" fontId="52" fillId="6" borderId="77" xfId="0" applyNumberFormat="1" applyFont="1" applyFill="1" applyBorder="1" applyAlignment="1">
      <alignment horizontal="right" vertical="center" wrapText="1"/>
    </xf>
    <xf numFmtId="165" fontId="52" fillId="0" borderId="26" xfId="400" applyNumberFormat="1" applyFont="1" applyFill="1" applyBorder="1" applyAlignment="1">
      <alignment horizontal="right" vertical="center" wrapText="1"/>
    </xf>
    <xf numFmtId="165" fontId="52" fillId="3" borderId="22" xfId="400" applyNumberFormat="1" applyFont="1" applyFill="1" applyBorder="1" applyAlignment="1">
      <alignment horizontal="right" vertical="center" wrapText="1"/>
    </xf>
    <xf numFmtId="165" fontId="52" fillId="0" borderId="22" xfId="400" applyNumberFormat="1" applyFont="1" applyFill="1" applyBorder="1" applyAlignment="1">
      <alignment horizontal="right" vertical="center" wrapText="1"/>
    </xf>
    <xf numFmtId="165" fontId="52" fillId="6" borderId="26" xfId="400" applyNumberFormat="1" applyFont="1" applyFill="1" applyBorder="1" applyAlignment="1">
      <alignment horizontal="right" vertical="center" wrapText="1"/>
    </xf>
    <xf numFmtId="165" fontId="52" fillId="6" borderId="22" xfId="400" applyNumberFormat="1" applyFont="1" applyFill="1" applyBorder="1" applyAlignment="1">
      <alignment horizontal="right" vertical="center" wrapText="1"/>
    </xf>
    <xf numFmtId="165" fontId="52" fillId="6" borderId="48" xfId="400" applyNumberFormat="1" applyFont="1" applyFill="1" applyBorder="1" applyAlignment="1">
      <alignment horizontal="right" vertical="center" wrapText="1"/>
    </xf>
    <xf numFmtId="0" fontId="75" fillId="7" borderId="11" xfId="0" applyFont="1" applyFill="1" applyBorder="1" applyAlignment="1">
      <alignment horizontal="center" vertical="center" wrapText="1"/>
    </xf>
    <xf numFmtId="165" fontId="49" fillId="0" borderId="22" xfId="400" applyNumberFormat="1" applyFont="1" applyFill="1" applyBorder="1" applyAlignment="1">
      <alignment horizontal="right" vertical="center" wrapText="1"/>
    </xf>
    <xf numFmtId="165" fontId="52" fillId="0" borderId="26" xfId="400" applyNumberFormat="1" applyFont="1" applyFill="1" applyBorder="1" applyAlignment="1">
      <alignment vertical="center" wrapText="1"/>
    </xf>
    <xf numFmtId="165" fontId="52" fillId="3" borderId="22" xfId="400" applyNumberFormat="1" applyFont="1" applyFill="1" applyBorder="1" applyAlignment="1">
      <alignment vertical="center" wrapText="1"/>
    </xf>
    <xf numFmtId="165" fontId="52" fillId="0" borderId="22" xfId="400" applyNumberFormat="1" applyFont="1" applyFill="1" applyBorder="1" applyAlignment="1">
      <alignment vertical="center" wrapText="1"/>
    </xf>
    <xf numFmtId="165" fontId="52" fillId="6" borderId="26" xfId="400" applyNumberFormat="1" applyFont="1" applyFill="1" applyBorder="1" applyAlignment="1">
      <alignment vertical="center" wrapText="1"/>
    </xf>
    <xf numFmtId="165" fontId="52" fillId="6" borderId="22" xfId="400" applyNumberFormat="1" applyFont="1" applyFill="1" applyBorder="1" applyAlignment="1">
      <alignment vertical="center" wrapText="1"/>
    </xf>
    <xf numFmtId="165" fontId="52" fillId="6" borderId="48" xfId="400" applyNumberFormat="1" applyFont="1" applyFill="1" applyBorder="1" applyAlignment="1">
      <alignment vertical="center" wrapText="1"/>
    </xf>
    <xf numFmtId="165" fontId="52" fillId="3" borderId="31" xfId="400" applyNumberFormat="1" applyFont="1" applyFill="1" applyBorder="1" applyAlignment="1">
      <alignment vertical="center" wrapText="1"/>
    </xf>
    <xf numFmtId="0" fontId="49" fillId="10" borderId="14" xfId="0" applyFont="1" applyFill="1" applyBorder="1" applyAlignment="1">
      <alignment horizontal="center" vertical="center"/>
    </xf>
    <xf numFmtId="0" fontId="49" fillId="10" borderId="39" xfId="0" applyFont="1" applyFill="1" applyBorder="1" applyAlignment="1">
      <alignment horizontal="center" vertical="center"/>
    </xf>
    <xf numFmtId="0" fontId="64" fillId="13" borderId="2" xfId="397" applyFont="1" applyFill="1" applyBorder="1" applyAlignment="1">
      <alignment horizontal="center" vertical="center" wrapText="1"/>
    </xf>
    <xf numFmtId="0" fontId="64" fillId="13" borderId="81" xfId="397" applyFont="1" applyFill="1" applyBorder="1" applyAlignment="1">
      <alignment horizontal="center" vertical="center" wrapText="1"/>
    </xf>
    <xf numFmtId="2" fontId="75" fillId="7" borderId="20" xfId="397" applyNumberFormat="1" applyFont="1" applyFill="1" applyBorder="1" applyAlignment="1">
      <alignment horizontal="center" vertical="center" wrapText="1"/>
    </xf>
    <xf numFmtId="0" fontId="64" fillId="13" borderId="51" xfId="397" applyFont="1" applyFill="1" applyBorder="1" applyAlignment="1">
      <alignment horizontal="center" vertical="center" wrapText="1"/>
    </xf>
    <xf numFmtId="0" fontId="64" fillId="13" borderId="71" xfId="397" applyFont="1" applyFill="1" applyBorder="1" applyAlignment="1">
      <alignment horizontal="center" vertical="center" wrapText="1"/>
    </xf>
    <xf numFmtId="0" fontId="64" fillId="13" borderId="37" xfId="397" applyFont="1" applyFill="1" applyBorder="1" applyAlignment="1">
      <alignment horizontal="center" vertical="center" wrapText="1"/>
    </xf>
    <xf numFmtId="0" fontId="64" fillId="13" borderId="38" xfId="397" applyFont="1" applyFill="1" applyBorder="1" applyAlignment="1">
      <alignment horizontal="center" vertical="center" wrapText="1"/>
    </xf>
    <xf numFmtId="0" fontId="64" fillId="13" borderId="6" xfId="397" applyFont="1" applyFill="1" applyBorder="1" applyAlignment="1">
      <alignment horizontal="center" vertical="center" wrapText="1"/>
    </xf>
    <xf numFmtId="0" fontId="64" fillId="13" borderId="8" xfId="397" applyFont="1" applyFill="1" applyBorder="1" applyAlignment="1">
      <alignment horizontal="center" vertical="center" wrapText="1"/>
    </xf>
    <xf numFmtId="0" fontId="64" fillId="13" borderId="4" xfId="397" applyFont="1" applyFill="1" applyBorder="1" applyAlignment="1">
      <alignment horizontal="center" vertical="center" wrapText="1"/>
    </xf>
    <xf numFmtId="3" fontId="52" fillId="6" borderId="42" xfId="0" applyNumberFormat="1" applyFont="1" applyFill="1" applyBorder="1" applyAlignment="1">
      <alignment horizontal="right" vertical="center" wrapText="1"/>
    </xf>
    <xf numFmtId="3" fontId="52" fillId="6" borderId="91" xfId="0" applyNumberFormat="1" applyFont="1" applyFill="1" applyBorder="1" applyAlignment="1">
      <alignment horizontal="right" vertical="center" wrapText="1"/>
    </xf>
    <xf numFmtId="2" fontId="75" fillId="7" borderId="44" xfId="397" applyNumberFormat="1" applyFont="1" applyFill="1" applyBorder="1" applyAlignment="1">
      <alignment horizontal="center" vertical="center" wrapText="1"/>
    </xf>
    <xf numFmtId="3" fontId="52" fillId="6" borderId="42" xfId="5" applyNumberFormat="1" applyFont="1" applyFill="1" applyBorder="1" applyAlignment="1">
      <alignment horizontal="right" vertical="center" wrapText="1"/>
    </xf>
    <xf numFmtId="0" fontId="52" fillId="3" borderId="31" xfId="0" applyFont="1" applyFill="1" applyBorder="1" applyAlignment="1">
      <alignment vertical="center" wrapText="1"/>
    </xf>
    <xf numFmtId="3" fontId="52" fillId="3" borderId="20" xfId="0" applyNumberFormat="1" applyFont="1" applyFill="1" applyBorder="1" applyAlignment="1">
      <alignment horizontal="right" vertical="center" wrapText="1"/>
    </xf>
    <xf numFmtId="3" fontId="52" fillId="3" borderId="10" xfId="0" applyNumberFormat="1" applyFont="1" applyFill="1" applyBorder="1" applyAlignment="1">
      <alignment horizontal="right" vertical="center" wrapText="1"/>
    </xf>
    <xf numFmtId="0" fontId="52" fillId="6" borderId="42" xfId="0" applyFont="1" applyFill="1" applyBorder="1" applyAlignment="1">
      <alignment vertical="center" wrapText="1"/>
    </xf>
    <xf numFmtId="3" fontId="52" fillId="6" borderId="89" xfId="0" applyNumberFormat="1" applyFont="1" applyFill="1" applyBorder="1" applyAlignment="1">
      <alignment horizontal="right" vertical="center" wrapText="1"/>
    </xf>
    <xf numFmtId="0" fontId="64" fillId="13" borderId="43" xfId="397" applyFont="1" applyFill="1" applyBorder="1" applyAlignment="1">
      <alignment horizontal="center" vertical="center" wrapText="1"/>
    </xf>
    <xf numFmtId="10" fontId="75" fillId="7" borderId="11" xfId="0" applyNumberFormat="1" applyFont="1" applyFill="1" applyBorder="1" applyAlignment="1">
      <alignment horizontal="center" vertical="center" wrapText="1"/>
    </xf>
    <xf numFmtId="165" fontId="52" fillId="0" borderId="34" xfId="0" applyNumberFormat="1" applyFont="1" applyBorder="1" applyAlignment="1">
      <alignment horizontal="right" vertical="center" wrapText="1"/>
    </xf>
    <xf numFmtId="168" fontId="52" fillId="0" borderId="26" xfId="0" applyNumberFormat="1" applyFont="1" applyBorder="1" applyAlignment="1">
      <alignment horizontal="right" vertical="center" wrapText="1"/>
    </xf>
    <xf numFmtId="168" fontId="52" fillId="3" borderId="22" xfId="0" applyNumberFormat="1" applyFont="1" applyFill="1" applyBorder="1" applyAlignment="1">
      <alignment horizontal="right" vertical="center" wrapText="1"/>
    </xf>
    <xf numFmtId="168" fontId="52" fillId="0" borderId="22" xfId="0" applyNumberFormat="1" applyFont="1" applyBorder="1" applyAlignment="1">
      <alignment horizontal="right" vertical="center" wrapText="1"/>
    </xf>
    <xf numFmtId="168" fontId="52" fillId="6" borderId="26" xfId="0" applyNumberFormat="1" applyFont="1" applyFill="1" applyBorder="1" applyAlignment="1">
      <alignment horizontal="right" vertical="center" wrapText="1"/>
    </xf>
    <xf numFmtId="168" fontId="52" fillId="6" borderId="22" xfId="0" applyNumberFormat="1" applyFont="1" applyFill="1" applyBorder="1" applyAlignment="1">
      <alignment horizontal="right" vertical="center" wrapText="1"/>
    </xf>
    <xf numFmtId="168" fontId="52" fillId="6" borderId="48" xfId="5" applyNumberFormat="1" applyFont="1" applyFill="1" applyBorder="1" applyAlignment="1">
      <alignment horizontal="right" vertical="center" wrapText="1"/>
    </xf>
    <xf numFmtId="169" fontId="75" fillId="7" borderId="40" xfId="257" applyNumberFormat="1" applyFont="1" applyFill="1" applyBorder="1" applyAlignment="1">
      <alignment horizontal="center" vertical="center" wrapText="1"/>
    </xf>
    <xf numFmtId="0" fontId="75" fillId="7" borderId="14" xfId="256" applyFont="1" applyFill="1" applyBorder="1" applyAlignment="1">
      <alignment horizontal="center" vertical="center" wrapText="1"/>
    </xf>
    <xf numFmtId="169" fontId="75" fillId="7" borderId="86" xfId="257" applyNumberFormat="1" applyFont="1" applyFill="1" applyBorder="1" applyAlignment="1">
      <alignment horizontal="center" vertical="center" wrapText="1"/>
    </xf>
    <xf numFmtId="3" fontId="72" fillId="0" borderId="35" xfId="256" applyNumberFormat="1" applyFont="1" applyBorder="1" applyAlignment="1">
      <alignment horizontal="right" vertical="center"/>
    </xf>
    <xf numFmtId="3" fontId="72" fillId="0" borderId="12" xfId="256" applyNumberFormat="1" applyFont="1" applyBorder="1" applyAlignment="1">
      <alignment horizontal="right" vertical="center"/>
    </xf>
    <xf numFmtId="3" fontId="72" fillId="3" borderId="11" xfId="256" applyNumberFormat="1" applyFont="1" applyFill="1" applyBorder="1" applyAlignment="1">
      <alignment horizontal="right" vertical="center"/>
    </xf>
    <xf numFmtId="3" fontId="72" fillId="6" borderId="35" xfId="256" applyNumberFormat="1" applyFont="1" applyFill="1" applyBorder="1" applyAlignment="1">
      <alignment horizontal="right" vertical="center"/>
    </xf>
    <xf numFmtId="3" fontId="72" fillId="6" borderId="12" xfId="256" applyNumberFormat="1" applyFont="1" applyFill="1" applyBorder="1" applyAlignment="1">
      <alignment horizontal="right" vertical="center"/>
    </xf>
    <xf numFmtId="3" fontId="72" fillId="6" borderId="4" xfId="256" applyNumberFormat="1" applyFont="1" applyFill="1" applyBorder="1" applyAlignment="1">
      <alignment horizontal="right" vertical="center"/>
    </xf>
    <xf numFmtId="3" fontId="72" fillId="3" borderId="19" xfId="256" applyNumberFormat="1" applyFont="1" applyFill="1" applyBorder="1" applyAlignment="1">
      <alignment horizontal="right" vertical="center"/>
    </xf>
    <xf numFmtId="3" fontId="72" fillId="0" borderId="34" xfId="256" applyNumberFormat="1" applyFont="1" applyBorder="1" applyAlignment="1">
      <alignment horizontal="right" vertical="center"/>
    </xf>
    <xf numFmtId="168" fontId="72" fillId="0" borderId="26" xfId="256" applyNumberFormat="1" applyFont="1" applyBorder="1" applyAlignment="1">
      <alignment horizontal="right" vertical="center"/>
    </xf>
    <xf numFmtId="168" fontId="72" fillId="3" borderId="22" xfId="256" applyNumberFormat="1" applyFont="1" applyFill="1" applyBorder="1" applyAlignment="1">
      <alignment horizontal="right" vertical="center"/>
    </xf>
    <xf numFmtId="168" fontId="72" fillId="0" borderId="22" xfId="256" applyNumberFormat="1" applyFont="1" applyBorder="1" applyAlignment="1">
      <alignment horizontal="right" vertical="center"/>
    </xf>
    <xf numFmtId="168" fontId="72" fillId="3" borderId="31" xfId="256" applyNumberFormat="1" applyFont="1" applyFill="1" applyBorder="1" applyAlignment="1">
      <alignment horizontal="right" vertical="center"/>
    </xf>
    <xf numFmtId="168" fontId="72" fillId="6" borderId="26" xfId="256" applyNumberFormat="1" applyFont="1" applyFill="1" applyBorder="1" applyAlignment="1">
      <alignment horizontal="right" vertical="center"/>
    </xf>
    <xf numFmtId="168" fontId="72" fillId="6" borderId="22" xfId="256" applyNumberFormat="1" applyFont="1" applyFill="1" applyBorder="1" applyAlignment="1">
      <alignment horizontal="right" vertical="center"/>
    </xf>
    <xf numFmtId="168" fontId="72" fillId="6" borderId="48" xfId="256" applyNumberFormat="1" applyFont="1" applyFill="1" applyBorder="1" applyAlignment="1">
      <alignment horizontal="right" vertical="center"/>
    </xf>
    <xf numFmtId="0" fontId="3" fillId="0" borderId="0" xfId="0" applyFont="1" applyAlignment="1">
      <alignment vertical="center"/>
    </xf>
    <xf numFmtId="49" fontId="38" fillId="5" borderId="12" xfId="276" applyNumberFormat="1" applyFont="1" applyFill="1" applyBorder="1" applyAlignment="1">
      <alignment horizontal="center" vertical="center" wrapText="1"/>
    </xf>
    <xf numFmtId="0" fontId="85" fillId="3" borderId="0" xfId="276" applyFont="1" applyFill="1" applyBorder="1" applyAlignment="1">
      <alignment vertical="center" wrapText="1"/>
    </xf>
    <xf numFmtId="0" fontId="38" fillId="3" borderId="12" xfId="276" applyFont="1" applyFill="1" applyBorder="1" applyAlignment="1">
      <alignment horizontal="center" vertical="center" wrapText="1"/>
    </xf>
    <xf numFmtId="0" fontId="38" fillId="5" borderId="12" xfId="276" applyFont="1" applyFill="1" applyBorder="1" applyAlignment="1">
      <alignment horizontal="center" vertical="center" wrapText="1"/>
    </xf>
    <xf numFmtId="0" fontId="38" fillId="5" borderId="4" xfId="276" applyFont="1" applyFill="1" applyBorder="1" applyAlignment="1">
      <alignment horizontal="center" vertical="center" wrapText="1"/>
    </xf>
    <xf numFmtId="0" fontId="3" fillId="12" borderId="0" xfId="1" applyFont="1" applyFill="1" applyAlignment="1">
      <alignment vertical="center"/>
    </xf>
    <xf numFmtId="0" fontId="3" fillId="0" borderId="0" xfId="394" applyFont="1" applyAlignment="1">
      <alignment vertical="center"/>
    </xf>
    <xf numFmtId="0" fontId="3" fillId="0" borderId="0" xfId="394" applyFont="1" applyAlignment="1">
      <alignment horizontal="center" vertical="center"/>
    </xf>
    <xf numFmtId="0" fontId="3" fillId="0" borderId="0" xfId="394" applyFont="1" applyAlignment="1">
      <alignment horizontal="left" vertical="center"/>
    </xf>
    <xf numFmtId="49" fontId="85" fillId="5" borderId="2" xfId="276" applyNumberFormat="1" applyFont="1" applyFill="1" applyBorder="1" applyAlignment="1">
      <alignment horizontal="left" vertical="center" wrapText="1"/>
    </xf>
    <xf numFmtId="49" fontId="38" fillId="5" borderId="8" xfId="0" applyNumberFormat="1" applyFont="1" applyFill="1" applyBorder="1" applyAlignment="1">
      <alignment horizontal="center" vertical="center" wrapText="1"/>
    </xf>
    <xf numFmtId="0" fontId="85" fillId="5" borderId="0" xfId="276" applyFont="1" applyFill="1" applyBorder="1" applyAlignment="1">
      <alignment horizontal="left" vertical="center" wrapText="1"/>
    </xf>
    <xf numFmtId="0" fontId="85" fillId="3" borderId="3" xfId="276" applyFont="1" applyFill="1" applyBorder="1" applyAlignment="1">
      <alignment vertical="center"/>
    </xf>
    <xf numFmtId="0" fontId="38" fillId="3" borderId="4" xfId="276" applyFont="1" applyFill="1" applyBorder="1" applyAlignment="1">
      <alignment horizontal="center" vertical="center" wrapText="1"/>
    </xf>
    <xf numFmtId="0" fontId="85" fillId="5" borderId="1" xfId="276" applyFont="1" applyFill="1" applyBorder="1" applyAlignment="1">
      <alignment horizontal="left" vertical="center" wrapText="1"/>
    </xf>
    <xf numFmtId="49" fontId="85" fillId="5" borderId="0" xfId="276" applyNumberFormat="1" applyFont="1" applyFill="1" applyBorder="1" applyAlignment="1">
      <alignment horizontal="left" vertical="center" wrapText="1"/>
    </xf>
    <xf numFmtId="49" fontId="38" fillId="5" borderId="7" xfId="0" applyNumberFormat="1" applyFont="1" applyFill="1" applyBorder="1" applyAlignment="1">
      <alignment horizontal="center" vertical="center" wrapText="1"/>
    </xf>
    <xf numFmtId="0" fontId="40" fillId="5" borderId="7" xfId="0" applyFont="1" applyFill="1" applyBorder="1" applyAlignment="1">
      <alignment horizontal="center" vertical="center"/>
    </xf>
    <xf numFmtId="0" fontId="40" fillId="5" borderId="7" xfId="0" applyFont="1" applyFill="1" applyBorder="1" applyAlignment="1">
      <alignment vertical="center"/>
    </xf>
    <xf numFmtId="0" fontId="40" fillId="5" borderId="74" xfId="0" applyFont="1" applyFill="1" applyBorder="1" applyAlignment="1">
      <alignment horizontal="center" vertical="center"/>
    </xf>
    <xf numFmtId="49" fontId="85" fillId="5" borderId="3" xfId="276" applyNumberFormat="1" applyFont="1" applyFill="1" applyBorder="1" applyAlignment="1">
      <alignment vertical="center" wrapText="1"/>
    </xf>
    <xf numFmtId="49" fontId="39" fillId="6" borderId="1" xfId="0" applyNumberFormat="1" applyFont="1" applyFill="1" applyBorder="1" applyAlignment="1">
      <alignment horizontal="center" vertical="center"/>
    </xf>
    <xf numFmtId="49" fontId="85" fillId="6" borderId="3" xfId="276" applyNumberFormat="1" applyFont="1" applyFill="1" applyBorder="1" applyAlignment="1">
      <alignment vertical="center" wrapText="1"/>
    </xf>
    <xf numFmtId="0" fontId="40" fillId="5" borderId="80" xfId="0" applyFont="1" applyFill="1" applyBorder="1" applyAlignment="1">
      <alignment vertical="center" wrapText="1"/>
    </xf>
    <xf numFmtId="49" fontId="85" fillId="3" borderId="3" xfId="276" applyNumberFormat="1" applyFont="1" applyFill="1" applyBorder="1" applyAlignment="1">
      <alignment horizontal="left" vertical="center" wrapText="1"/>
    </xf>
    <xf numFmtId="49" fontId="38" fillId="3" borderId="8" xfId="276" applyNumberFormat="1" applyFont="1" applyFill="1" applyBorder="1" applyAlignment="1">
      <alignment horizontal="center" vertical="center" wrapText="1"/>
    </xf>
    <xf numFmtId="0" fontId="85" fillId="6" borderId="3" xfId="276" applyFont="1" applyFill="1" applyBorder="1" applyAlignment="1">
      <alignment horizontal="left" vertical="center"/>
    </xf>
    <xf numFmtId="49" fontId="38" fillId="6" borderId="8" xfId="0" applyNumberFormat="1" applyFont="1" applyFill="1" applyBorder="1" applyAlignment="1">
      <alignment horizontal="left" vertical="center" wrapText="1"/>
    </xf>
    <xf numFmtId="0" fontId="40" fillId="6" borderId="8" xfId="0" applyFont="1" applyFill="1" applyBorder="1" applyAlignment="1">
      <alignment horizontal="center" vertical="center"/>
    </xf>
    <xf numFmtId="0" fontId="40" fillId="6" borderId="8" xfId="0" applyFont="1" applyFill="1" applyBorder="1" applyAlignment="1">
      <alignment vertical="center"/>
    </xf>
    <xf numFmtId="0" fontId="40" fillId="6" borderId="71" xfId="0" applyFont="1" applyFill="1" applyBorder="1" applyAlignment="1">
      <alignment horizontal="center" vertical="center"/>
    </xf>
    <xf numFmtId="0" fontId="40" fillId="6" borderId="8" xfId="0" applyFont="1" applyFill="1" applyBorder="1" applyAlignment="1">
      <alignment horizontal="center" vertical="center" wrapText="1"/>
    </xf>
    <xf numFmtId="0" fontId="40" fillId="6" borderId="71" xfId="0" applyFont="1" applyFill="1" applyBorder="1" applyAlignment="1">
      <alignment horizontal="center" vertical="center" wrapText="1"/>
    </xf>
    <xf numFmtId="0" fontId="85" fillId="3" borderId="3" xfId="276" applyFont="1" applyFill="1" applyBorder="1" applyAlignment="1">
      <alignment vertical="center" wrapText="1"/>
    </xf>
    <xf numFmtId="49" fontId="39" fillId="6" borderId="0" xfId="0" applyNumberFormat="1" applyFont="1" applyFill="1" applyAlignment="1">
      <alignment horizontal="center" vertical="center"/>
    </xf>
    <xf numFmtId="0" fontId="85" fillId="6" borderId="0" xfId="276" applyFont="1" applyFill="1" applyBorder="1" applyAlignment="1">
      <alignment horizontal="left" vertical="center" wrapText="1"/>
    </xf>
    <xf numFmtId="0" fontId="40" fillId="6" borderId="5" xfId="0" applyFont="1" applyFill="1" applyBorder="1" applyAlignment="1">
      <alignment horizontal="center" vertical="center"/>
    </xf>
    <xf numFmtId="0" fontId="40" fillId="6" borderId="5" xfId="0" applyFont="1" applyFill="1" applyBorder="1" applyAlignment="1">
      <alignment vertical="center"/>
    </xf>
    <xf numFmtId="0" fontId="40" fillId="6" borderId="9" xfId="0" applyFont="1" applyFill="1" applyBorder="1" applyAlignment="1">
      <alignment horizontal="center" vertical="center"/>
    </xf>
    <xf numFmtId="49" fontId="38" fillId="5" borderId="5" xfId="0" applyNumberFormat="1" applyFont="1" applyFill="1" applyBorder="1" applyAlignment="1">
      <alignment horizontal="center" vertical="center" wrapText="1"/>
    </xf>
    <xf numFmtId="49" fontId="38" fillId="5" borderId="3" xfId="0" applyNumberFormat="1" applyFont="1" applyFill="1" applyBorder="1" applyAlignment="1">
      <alignment vertical="center" wrapText="1"/>
    </xf>
    <xf numFmtId="49" fontId="85" fillId="3" borderId="2" xfId="276" applyNumberFormat="1" applyFont="1" applyFill="1" applyBorder="1" applyAlignment="1">
      <alignment horizontal="left" vertical="center" wrapText="1"/>
    </xf>
    <xf numFmtId="49" fontId="38" fillId="5" borderId="1" xfId="0" applyNumberFormat="1" applyFont="1" applyFill="1" applyBorder="1" applyAlignment="1">
      <alignment vertical="center" wrapText="1"/>
    </xf>
    <xf numFmtId="49" fontId="38" fillId="5" borderId="0" xfId="0" applyNumberFormat="1" applyFont="1" applyFill="1" applyBorder="1" applyAlignment="1">
      <alignment vertical="center" wrapText="1"/>
    </xf>
    <xf numFmtId="49" fontId="38" fillId="3" borderId="3" xfId="0" applyNumberFormat="1" applyFont="1" applyFill="1" applyBorder="1" applyAlignment="1">
      <alignment vertical="center" wrapText="1"/>
    </xf>
    <xf numFmtId="49" fontId="38" fillId="5" borderId="2" xfId="0" applyNumberFormat="1" applyFont="1" applyFill="1" applyBorder="1" applyAlignment="1">
      <alignment vertical="center" wrapText="1"/>
    </xf>
    <xf numFmtId="49" fontId="38" fillId="3" borderId="2" xfId="0" applyNumberFormat="1" applyFont="1" applyFill="1" applyBorder="1" applyAlignment="1">
      <alignment vertical="center" wrapText="1"/>
    </xf>
    <xf numFmtId="49" fontId="38" fillId="3" borderId="0" xfId="0" applyNumberFormat="1" applyFont="1" applyFill="1" applyBorder="1" applyAlignment="1">
      <alignment vertical="center" wrapText="1"/>
    </xf>
    <xf numFmtId="49" fontId="38" fillId="6" borderId="3" xfId="0" applyNumberFormat="1" applyFont="1" applyFill="1" applyBorder="1" applyAlignment="1">
      <alignment vertical="center" wrapText="1"/>
    </xf>
    <xf numFmtId="49" fontId="38" fillId="3" borderId="1" xfId="276" applyNumberFormat="1" applyFont="1" applyFill="1" applyBorder="1" applyAlignment="1">
      <alignment vertical="center" wrapText="1"/>
    </xf>
    <xf numFmtId="49" fontId="38" fillId="3" borderId="1" xfId="0" applyNumberFormat="1" applyFont="1" applyFill="1" applyBorder="1" applyAlignment="1">
      <alignment vertical="center" wrapText="1"/>
    </xf>
    <xf numFmtId="49" fontId="38" fillId="6" borderId="2" xfId="0" applyNumberFormat="1" applyFont="1" applyFill="1" applyBorder="1" applyAlignment="1">
      <alignment vertical="center" wrapText="1"/>
    </xf>
    <xf numFmtId="0" fontId="85" fillId="5" borderId="2" xfId="276" applyFont="1" applyFill="1" applyBorder="1" applyAlignment="1">
      <alignment vertical="center" wrapText="1"/>
    </xf>
    <xf numFmtId="49" fontId="38" fillId="6" borderId="14" xfId="0" applyNumberFormat="1" applyFont="1" applyFill="1" applyBorder="1" applyAlignment="1">
      <alignment vertical="center" wrapText="1"/>
    </xf>
    <xf numFmtId="0" fontId="75" fillId="4" borderId="28" xfId="1" applyFont="1" applyFill="1" applyBorder="1" applyAlignment="1">
      <alignment horizontal="center" vertical="center" wrapText="1"/>
    </xf>
    <xf numFmtId="0" fontId="75" fillId="7" borderId="28" xfId="1" applyFont="1" applyFill="1" applyBorder="1" applyAlignment="1">
      <alignment horizontal="center" vertical="center" wrapText="1"/>
    </xf>
    <xf numFmtId="0" fontId="75" fillId="7" borderId="39" xfId="1" applyFont="1" applyFill="1" applyBorder="1" applyAlignment="1">
      <alignment horizontal="center" vertical="center" wrapText="1"/>
    </xf>
    <xf numFmtId="3" fontId="75" fillId="7" borderId="28" xfId="0" applyNumberFormat="1" applyFont="1" applyFill="1" applyBorder="1" applyAlignment="1">
      <alignment horizontal="center" vertical="center" wrapText="1"/>
    </xf>
    <xf numFmtId="10" fontId="75" fillId="7" borderId="39" xfId="0" applyNumberFormat="1" applyFont="1" applyFill="1" applyBorder="1" applyAlignment="1">
      <alignment horizontal="center" vertical="center" wrapText="1"/>
    </xf>
    <xf numFmtId="10" fontId="75" fillId="7" borderId="82" xfId="0" applyNumberFormat="1" applyFont="1" applyFill="1" applyBorder="1" applyAlignment="1">
      <alignment horizontal="center" vertical="center" wrapText="1"/>
    </xf>
    <xf numFmtId="10" fontId="75" fillId="7" borderId="28" xfId="0" applyNumberFormat="1" applyFont="1" applyFill="1" applyBorder="1" applyAlignment="1">
      <alignment horizontal="center" vertical="center" wrapText="1"/>
    </xf>
    <xf numFmtId="10" fontId="75" fillId="7" borderId="30" xfId="0" applyNumberFormat="1" applyFont="1" applyFill="1" applyBorder="1" applyAlignment="1">
      <alignment horizontal="center" vertical="center" wrapText="1"/>
    </xf>
    <xf numFmtId="0" fontId="52" fillId="0" borderId="80" xfId="1" applyFont="1" applyBorder="1" applyAlignment="1">
      <alignment horizontal="left" vertical="center" wrapText="1"/>
    </xf>
    <xf numFmtId="3" fontId="52" fillId="12" borderId="79" xfId="1" applyNumberFormat="1" applyFont="1" applyFill="1" applyBorder="1" applyAlignment="1">
      <alignment horizontal="right" vertical="center" wrapText="1"/>
    </xf>
    <xf numFmtId="3" fontId="52" fillId="12" borderId="4" xfId="0" applyNumberFormat="1" applyFont="1" applyFill="1" applyBorder="1" applyAlignment="1">
      <alignment horizontal="right" vertical="center" wrapText="1"/>
    </xf>
    <xf numFmtId="3" fontId="52" fillId="12" borderId="80" xfId="0" applyNumberFormat="1" applyFont="1" applyFill="1" applyBorder="1" applyAlignment="1">
      <alignment horizontal="right" vertical="center" wrapText="1"/>
    </xf>
    <xf numFmtId="3" fontId="52" fillId="12" borderId="80" xfId="1" applyNumberFormat="1" applyFont="1" applyFill="1" applyBorder="1" applyAlignment="1">
      <alignment horizontal="right" vertical="center" wrapText="1"/>
    </xf>
    <xf numFmtId="0" fontId="64" fillId="0" borderId="0" xfId="1" applyFont="1" applyAlignment="1">
      <alignment vertical="center"/>
    </xf>
    <xf numFmtId="0" fontId="2" fillId="0" borderId="0" xfId="1" applyFont="1" applyAlignment="1">
      <alignment vertical="center"/>
    </xf>
    <xf numFmtId="0" fontId="2" fillId="0" borderId="0" xfId="1" applyFont="1"/>
    <xf numFmtId="3" fontId="2" fillId="0" borderId="0" xfId="1" applyNumberFormat="1" applyFont="1" applyAlignment="1">
      <alignment vertical="center"/>
    </xf>
    <xf numFmtId="0" fontId="53" fillId="0" borderId="0" xfId="1" applyFont="1" applyAlignment="1">
      <alignment vertical="center"/>
    </xf>
    <xf numFmtId="0" fontId="7" fillId="0" borderId="0" xfId="696" applyAlignment="1">
      <alignment vertical="center"/>
    </xf>
    <xf numFmtId="49" fontId="38" fillId="0" borderId="73" xfId="0" applyNumberFormat="1" applyFont="1" applyBorder="1" applyAlignment="1">
      <alignment horizontal="center" vertical="center" wrapText="1"/>
    </xf>
    <xf numFmtId="49" fontId="38" fillId="0" borderId="18" xfId="0" applyNumberFormat="1" applyFont="1" applyBorder="1" applyAlignment="1">
      <alignment horizontal="center" vertical="center" wrapText="1"/>
    </xf>
    <xf numFmtId="0" fontId="34" fillId="7" borderId="25" xfId="0" applyFont="1" applyFill="1" applyBorder="1" applyAlignment="1">
      <alignment horizontal="center" vertical="center"/>
    </xf>
    <xf numFmtId="0" fontId="34" fillId="7" borderId="80" xfId="0" applyFont="1" applyFill="1" applyBorder="1" applyAlignment="1">
      <alignment horizontal="center" vertical="center"/>
    </xf>
    <xf numFmtId="0" fontId="35" fillId="7" borderId="90" xfId="0" applyFont="1" applyFill="1" applyBorder="1" applyAlignment="1">
      <alignment horizontal="center" vertical="center" wrapText="1"/>
    </xf>
    <xf numFmtId="0" fontId="35" fillId="7" borderId="89" xfId="0" applyFont="1" applyFill="1" applyBorder="1" applyAlignment="1">
      <alignment horizontal="center" vertical="center" wrapText="1"/>
    </xf>
    <xf numFmtId="0" fontId="36" fillId="7" borderId="37" xfId="0" applyFont="1" applyFill="1" applyBorder="1" applyAlignment="1">
      <alignment horizontal="center" vertical="center" wrapText="1"/>
    </xf>
    <xf numFmtId="0" fontId="36" fillId="7" borderId="8" xfId="0" applyFont="1" applyFill="1" applyBorder="1" applyAlignment="1">
      <alignment horizontal="center" vertical="center" wrapText="1"/>
    </xf>
    <xf numFmtId="0" fontId="35" fillId="7" borderId="93" xfId="0" applyFont="1" applyFill="1" applyBorder="1" applyAlignment="1">
      <alignment horizontal="center" vertical="center" wrapText="1"/>
    </xf>
    <xf numFmtId="0" fontId="35" fillId="7" borderId="7" xfId="0" applyFont="1" applyFill="1" applyBorder="1" applyAlignment="1">
      <alignment horizontal="center" vertical="center" wrapText="1"/>
    </xf>
    <xf numFmtId="0" fontId="35" fillId="7" borderId="92" xfId="0" applyFont="1" applyFill="1" applyBorder="1" applyAlignment="1">
      <alignment horizontal="center" vertical="center" wrapText="1"/>
    </xf>
    <xf numFmtId="0" fontId="35" fillId="7" borderId="6" xfId="0" applyFont="1" applyFill="1" applyBorder="1" applyAlignment="1">
      <alignment horizontal="center" vertical="center" wrapText="1"/>
    </xf>
    <xf numFmtId="0" fontId="35" fillId="7" borderId="41" xfId="0" applyFont="1" applyFill="1" applyBorder="1" applyAlignment="1">
      <alignment horizontal="center" vertical="center" wrapText="1"/>
    </xf>
    <xf numFmtId="0" fontId="35" fillId="7" borderId="25" xfId="0" applyFont="1" applyFill="1" applyBorder="1" applyAlignment="1">
      <alignment horizontal="center" vertical="center" wrapText="1"/>
    </xf>
    <xf numFmtId="0" fontId="35" fillId="7" borderId="5" xfId="0" applyFont="1" applyFill="1" applyBorder="1" applyAlignment="1">
      <alignment horizontal="center" vertical="center" wrapText="1"/>
    </xf>
    <xf numFmtId="0" fontId="35" fillId="7" borderId="34" xfId="0" applyFont="1" applyFill="1" applyBorder="1" applyAlignment="1">
      <alignment horizontal="center" vertical="center" wrapText="1"/>
    </xf>
    <xf numFmtId="0" fontId="35" fillId="7" borderId="2" xfId="0" applyFont="1" applyFill="1" applyBorder="1" applyAlignment="1">
      <alignment horizontal="center" vertical="center" wrapText="1"/>
    </xf>
    <xf numFmtId="0" fontId="38" fillId="2" borderId="85" xfId="0" applyFont="1" applyFill="1" applyBorder="1" applyAlignment="1">
      <alignment horizontal="center" vertical="center" wrapText="1"/>
    </xf>
    <xf numFmtId="0" fontId="38" fillId="2" borderId="12" xfId="0" applyFont="1" applyFill="1" applyBorder="1" applyAlignment="1">
      <alignment horizontal="center" vertical="center" wrapText="1"/>
    </xf>
    <xf numFmtId="0" fontId="38" fillId="2" borderId="4" xfId="0" applyFont="1" applyFill="1" applyBorder="1" applyAlignment="1">
      <alignment horizontal="center" vertical="center" wrapText="1"/>
    </xf>
    <xf numFmtId="49" fontId="38" fillId="0" borderId="93" xfId="0" applyNumberFormat="1" applyFont="1" applyBorder="1" applyAlignment="1">
      <alignment horizontal="center" vertical="center" wrapText="1"/>
    </xf>
    <xf numFmtId="49" fontId="38" fillId="0" borderId="27" xfId="0" applyNumberFormat="1" applyFont="1" applyBorder="1" applyAlignment="1">
      <alignment horizontal="center" vertical="center" wrapText="1"/>
    </xf>
    <xf numFmtId="49" fontId="38" fillId="0" borderId="79" xfId="0" applyNumberFormat="1" applyFont="1" applyBorder="1" applyAlignment="1">
      <alignment horizontal="center" vertical="center" wrapText="1"/>
    </xf>
    <xf numFmtId="49" fontId="39" fillId="5" borderId="1" xfId="0" applyNumberFormat="1" applyFont="1" applyFill="1" applyBorder="1" applyAlignment="1">
      <alignment horizontal="center" vertical="center"/>
    </xf>
    <xf numFmtId="49" fontId="39" fillId="5" borderId="0" xfId="0" applyNumberFormat="1" applyFont="1" applyFill="1" applyAlignment="1">
      <alignment horizontal="center" vertical="center"/>
    </xf>
    <xf numFmtId="49" fontId="38" fillId="3" borderId="1" xfId="0" applyNumberFormat="1" applyFont="1" applyFill="1" applyBorder="1" applyAlignment="1">
      <alignment horizontal="left" vertical="center"/>
    </xf>
    <xf numFmtId="49" fontId="38" fillId="3" borderId="0" xfId="0" applyNumberFormat="1" applyFont="1" applyFill="1" applyAlignment="1">
      <alignment horizontal="left" vertical="center"/>
    </xf>
    <xf numFmtId="49" fontId="39" fillId="3" borderId="1" xfId="0" applyNumberFormat="1" applyFont="1" applyFill="1" applyBorder="1" applyAlignment="1">
      <alignment horizontal="center" vertical="center"/>
    </xf>
    <xf numFmtId="49" fontId="39" fillId="3" borderId="0" xfId="0" applyNumberFormat="1" applyFont="1" applyFill="1" applyAlignment="1">
      <alignment horizontal="center" vertical="center"/>
    </xf>
    <xf numFmtId="0" fontId="85" fillId="5" borderId="1" xfId="276" applyFont="1" applyFill="1" applyBorder="1" applyAlignment="1">
      <alignment horizontal="left" vertical="center" wrapText="1"/>
    </xf>
    <xf numFmtId="0" fontId="85" fillId="5" borderId="2" xfId="276" applyFont="1" applyFill="1" applyBorder="1" applyAlignment="1">
      <alignment horizontal="left" vertical="center" wrapText="1"/>
    </xf>
    <xf numFmtId="49" fontId="39" fillId="5" borderId="2" xfId="0" applyNumberFormat="1" applyFont="1" applyFill="1" applyBorder="1" applyAlignment="1">
      <alignment horizontal="center" vertical="center"/>
    </xf>
    <xf numFmtId="0" fontId="40" fillId="5" borderId="1" xfId="0" applyFont="1" applyFill="1" applyBorder="1" applyAlignment="1">
      <alignment horizontal="left" vertical="center" wrapText="1"/>
    </xf>
    <xf numFmtId="0" fontId="40" fillId="5" borderId="0" xfId="0" applyFont="1" applyFill="1" applyAlignment="1">
      <alignment horizontal="left" vertical="center" wrapText="1"/>
    </xf>
    <xf numFmtId="0" fontId="40" fillId="5" borderId="2" xfId="0" applyFont="1" applyFill="1" applyBorder="1" applyAlignment="1">
      <alignment horizontal="left" vertical="center" wrapText="1"/>
    </xf>
    <xf numFmtId="0" fontId="1" fillId="12" borderId="0" xfId="1" applyFont="1" applyFill="1" applyAlignment="1">
      <alignment horizontal="left" vertical="center" wrapText="1"/>
    </xf>
    <xf numFmtId="0" fontId="3" fillId="12" borderId="0" xfId="1" applyFont="1" applyFill="1" applyAlignment="1">
      <alignment horizontal="left" vertical="center" wrapText="1"/>
    </xf>
    <xf numFmtId="0" fontId="3" fillId="14" borderId="0" xfId="695" applyNumberFormat="1" applyFont="1" applyFill="1" applyBorder="1" applyAlignment="1">
      <alignment horizontal="left" vertical="center" wrapText="1"/>
    </xf>
    <xf numFmtId="0" fontId="34" fillId="7" borderId="32" xfId="0" applyFont="1" applyFill="1" applyBorder="1" applyAlignment="1">
      <alignment horizontal="center" vertical="center"/>
    </xf>
    <xf numFmtId="0" fontId="34" fillId="7" borderId="13" xfId="0" applyFont="1" applyFill="1" applyBorder="1" applyAlignment="1">
      <alignment horizontal="center" vertical="center"/>
    </xf>
    <xf numFmtId="0" fontId="37" fillId="4" borderId="51" xfId="0" applyFont="1" applyFill="1" applyBorder="1" applyAlignment="1">
      <alignment horizontal="left" vertical="center" wrapText="1"/>
    </xf>
    <xf numFmtId="0" fontId="37" fillId="4" borderId="1" xfId="0" applyFont="1" applyFill="1" applyBorder="1" applyAlignment="1">
      <alignment horizontal="left" vertical="center" wrapText="1"/>
    </xf>
    <xf numFmtId="0" fontId="37" fillId="4" borderId="3" xfId="0" applyFont="1" applyFill="1" applyBorder="1" applyAlignment="1">
      <alignment horizontal="left" vertical="center" wrapText="1"/>
    </xf>
    <xf numFmtId="0" fontId="37" fillId="4" borderId="71" xfId="0" applyFont="1" applyFill="1" applyBorder="1" applyAlignment="1">
      <alignment horizontal="left" vertical="center" wrapText="1"/>
    </xf>
    <xf numFmtId="0" fontId="38" fillId="3" borderId="3" xfId="0" applyFont="1" applyFill="1" applyBorder="1" applyAlignment="1">
      <alignment horizontal="center" vertical="center" wrapText="1"/>
    </xf>
    <xf numFmtId="0" fontId="38" fillId="3" borderId="71" xfId="0" applyFont="1" applyFill="1" applyBorder="1" applyAlignment="1">
      <alignment horizontal="center" vertical="center" wrapText="1"/>
    </xf>
    <xf numFmtId="0" fontId="75" fillId="0" borderId="34" xfId="2" applyFont="1" applyBorder="1" applyAlignment="1">
      <alignment vertical="center"/>
    </xf>
    <xf numFmtId="0" fontId="3" fillId="12" borderId="0" xfId="1" applyFont="1" applyFill="1" applyAlignment="1">
      <alignment vertical="center"/>
    </xf>
    <xf numFmtId="0" fontId="38" fillId="2" borderId="7" xfId="0" applyFont="1" applyFill="1" applyBorder="1" applyAlignment="1">
      <alignment horizontal="center" vertical="center" wrapText="1"/>
    </xf>
    <xf numFmtId="0" fontId="38" fillId="2" borderId="5" xfId="0" applyFont="1" applyFill="1" applyBorder="1" applyAlignment="1">
      <alignment horizontal="center" vertical="center" wrapText="1"/>
    </xf>
    <xf numFmtId="49" fontId="85" fillId="3" borderId="1" xfId="276" applyNumberFormat="1" applyFont="1" applyFill="1" applyBorder="1" applyAlignment="1">
      <alignment vertical="center" wrapText="1"/>
    </xf>
    <xf numFmtId="49" fontId="85" fillId="3" borderId="2" xfId="276" applyNumberFormat="1" applyFont="1" applyFill="1" applyBorder="1" applyAlignment="1">
      <alignment vertical="center" wrapText="1"/>
    </xf>
    <xf numFmtId="49" fontId="39" fillId="3" borderId="2" xfId="0" applyNumberFormat="1" applyFont="1" applyFill="1" applyBorder="1" applyAlignment="1">
      <alignment horizontal="center" vertical="center"/>
    </xf>
    <xf numFmtId="49" fontId="85" fillId="3" borderId="0" xfId="276" applyNumberFormat="1" applyFont="1" applyFill="1" applyBorder="1" applyAlignment="1">
      <alignment vertical="center" wrapText="1"/>
    </xf>
    <xf numFmtId="49" fontId="38" fillId="5" borderId="1" xfId="0" applyNumberFormat="1" applyFont="1" applyFill="1" applyBorder="1" applyAlignment="1">
      <alignment horizontal="center" vertical="center"/>
    </xf>
    <xf numFmtId="49" fontId="38" fillId="5" borderId="2" xfId="0" applyNumberFormat="1" applyFont="1" applyFill="1" applyBorder="1" applyAlignment="1">
      <alignment horizontal="center" vertical="center"/>
    </xf>
    <xf numFmtId="0" fontId="40" fillId="5" borderId="1" xfId="0" applyFont="1" applyFill="1" applyBorder="1" applyAlignment="1">
      <alignment vertical="center"/>
    </xf>
    <xf numFmtId="0" fontId="40" fillId="5" borderId="2" xfId="0" applyFont="1" applyFill="1" applyBorder="1" applyAlignment="1">
      <alignment vertical="center"/>
    </xf>
    <xf numFmtId="0" fontId="88" fillId="0" borderId="0" xfId="0" applyFont="1" applyAlignment="1">
      <alignment vertical="center"/>
    </xf>
    <xf numFmtId="0" fontId="87" fillId="0" borderId="0" xfId="697" applyAlignment="1">
      <alignment vertical="center"/>
    </xf>
    <xf numFmtId="0" fontId="70" fillId="0" borderId="0" xfId="1" applyFont="1" applyAlignment="1">
      <alignment horizontal="left" vertical="center" wrapText="1"/>
    </xf>
    <xf numFmtId="0" fontId="42" fillId="7" borderId="0" xfId="0" applyFont="1" applyFill="1" applyAlignment="1">
      <alignment horizontal="center" vertical="center"/>
    </xf>
    <xf numFmtId="0" fontId="64" fillId="0" borderId="0" xfId="1" applyFont="1" applyAlignment="1">
      <alignment horizontal="left" vertical="center" wrapText="1"/>
    </xf>
    <xf numFmtId="0" fontId="64" fillId="13" borderId="40" xfId="1" applyFont="1" applyFill="1" applyBorder="1" applyAlignment="1">
      <alignment horizontal="center" vertical="center" wrapText="1"/>
    </xf>
    <xf numFmtId="0" fontId="64" fillId="13" borderId="36" xfId="1" applyFont="1" applyFill="1" applyBorder="1" applyAlignment="1">
      <alignment horizontal="center" vertical="center" wrapText="1"/>
    </xf>
    <xf numFmtId="0" fontId="55" fillId="0" borderId="0" xfId="0" applyFont="1" applyAlignment="1">
      <alignment vertical="center" wrapText="1"/>
    </xf>
    <xf numFmtId="0" fontId="68" fillId="0" borderId="0" xfId="1" applyFont="1" applyAlignment="1">
      <alignment vertical="center"/>
    </xf>
    <xf numFmtId="0" fontId="69" fillId="0" borderId="0" xfId="1" applyFont="1" applyAlignment="1">
      <alignment vertical="center"/>
    </xf>
    <xf numFmtId="0" fontId="55" fillId="0" borderId="0" xfId="0" applyFont="1" applyAlignment="1">
      <alignment horizontal="left" vertical="center" wrapText="1"/>
    </xf>
    <xf numFmtId="0" fontId="69" fillId="0" borderId="0" xfId="0" applyFont="1" applyAlignment="1">
      <alignment vertical="center" wrapText="1"/>
    </xf>
    <xf numFmtId="0" fontId="64" fillId="13" borderId="44" xfId="0" applyFont="1" applyFill="1" applyBorder="1" applyAlignment="1">
      <alignment horizontal="center" vertical="center" wrapText="1"/>
    </xf>
    <xf numFmtId="0" fontId="64" fillId="13" borderId="42" xfId="0" applyFont="1" applyFill="1" applyBorder="1" applyAlignment="1">
      <alignment horizontal="center" vertical="center" wrapText="1"/>
    </xf>
    <xf numFmtId="0" fontId="64" fillId="13" borderId="43" xfId="0" applyFont="1" applyFill="1" applyBorder="1" applyAlignment="1">
      <alignment horizontal="center" vertical="center" wrapText="1"/>
    </xf>
    <xf numFmtId="0" fontId="64" fillId="13" borderId="37" xfId="0" applyFont="1" applyFill="1" applyBorder="1" applyAlignment="1">
      <alignment horizontal="center" vertical="center" wrapText="1"/>
    </xf>
    <xf numFmtId="0" fontId="64" fillId="13" borderId="77" xfId="0" applyFont="1" applyFill="1" applyBorder="1" applyAlignment="1">
      <alignment horizontal="center" vertical="center" wrapText="1"/>
    </xf>
    <xf numFmtId="0" fontId="75" fillId="7" borderId="20" xfId="0" applyFont="1" applyFill="1" applyBorder="1" applyAlignment="1">
      <alignment horizontal="center" vertical="center" wrapText="1"/>
    </xf>
    <xf numFmtId="0" fontId="75" fillId="7" borderId="28" xfId="0" applyFont="1" applyFill="1" applyBorder="1" applyAlignment="1">
      <alignment horizontal="center" vertical="center" wrapText="1"/>
    </xf>
    <xf numFmtId="0" fontId="56" fillId="0" borderId="0" xfId="1" applyFont="1" applyAlignment="1">
      <alignment horizontal="left" vertical="center" wrapText="1"/>
    </xf>
    <xf numFmtId="0" fontId="64" fillId="0" borderId="0" xfId="1" applyFont="1" applyBorder="1" applyAlignment="1">
      <alignment horizontal="left" vertical="center" wrapText="1"/>
    </xf>
    <xf numFmtId="0" fontId="69" fillId="0" borderId="0" xfId="1" applyFont="1" applyAlignment="1">
      <alignment vertical="center" wrapText="1"/>
    </xf>
    <xf numFmtId="0" fontId="64" fillId="13" borderId="94" xfId="1" applyFont="1" applyFill="1" applyBorder="1" applyAlignment="1">
      <alignment horizontal="center" vertical="center" wrapText="1"/>
    </xf>
    <xf numFmtId="0" fontId="64" fillId="13" borderId="95" xfId="1" applyFont="1" applyFill="1" applyBorder="1" applyAlignment="1">
      <alignment horizontal="center" vertical="center" wrapText="1"/>
    </xf>
    <xf numFmtId="0" fontId="64" fillId="13" borderId="40" xfId="0" applyFont="1" applyFill="1" applyBorder="1" applyAlignment="1">
      <alignment horizontal="center" vertical="center" wrapText="1"/>
    </xf>
    <xf numFmtId="0" fontId="64" fillId="13" borderId="87" xfId="0" applyFont="1" applyFill="1" applyBorder="1" applyAlignment="1">
      <alignment horizontal="center" vertical="center" wrapText="1"/>
    </xf>
    <xf numFmtId="0" fontId="64" fillId="13" borderId="79" xfId="0" applyFont="1" applyFill="1" applyBorder="1" applyAlignment="1">
      <alignment horizontal="center" vertical="center" wrapText="1"/>
    </xf>
    <xf numFmtId="0" fontId="55" fillId="0" borderId="0" xfId="277" applyFont="1" applyAlignment="1">
      <alignment vertical="center"/>
    </xf>
    <xf numFmtId="0" fontId="64" fillId="0" borderId="0" xfId="1" applyFont="1" applyAlignment="1">
      <alignment vertical="center"/>
    </xf>
    <xf numFmtId="0" fontId="68" fillId="0" borderId="1" xfId="1" applyFont="1" applyBorder="1" applyAlignment="1">
      <alignment vertical="center"/>
    </xf>
    <xf numFmtId="2" fontId="64" fillId="13" borderId="83" xfId="277" applyNumberFormat="1" applyFont="1" applyFill="1" applyBorder="1" applyAlignment="1">
      <alignment horizontal="center" vertical="center" wrapText="1"/>
    </xf>
    <xf numFmtId="2" fontId="64" fillId="13" borderId="19" xfId="277" applyNumberFormat="1" applyFont="1" applyFill="1" applyBorder="1" applyAlignment="1">
      <alignment horizontal="center" vertical="center" wrapText="1"/>
    </xf>
    <xf numFmtId="2" fontId="64" fillId="13" borderId="20" xfId="277" applyNumberFormat="1" applyFont="1" applyFill="1" applyBorder="1" applyAlignment="1">
      <alignment horizontal="center" vertical="center" wrapText="1"/>
    </xf>
    <xf numFmtId="0" fontId="64" fillId="13" borderId="51" xfId="277" applyFont="1" applyFill="1" applyBorder="1" applyAlignment="1">
      <alignment horizontal="center" vertical="center" wrapText="1"/>
    </xf>
    <xf numFmtId="0" fontId="64" fillId="13" borderId="3" xfId="277" applyFont="1" applyFill="1" applyBorder="1" applyAlignment="1">
      <alignment horizontal="center" vertical="center" wrapText="1"/>
    </xf>
    <xf numFmtId="0" fontId="64" fillId="13" borderId="84" xfId="277" applyFont="1" applyFill="1" applyBorder="1" applyAlignment="1">
      <alignment horizontal="center" vertical="center" wrapText="1"/>
    </xf>
    <xf numFmtId="0" fontId="64" fillId="13" borderId="71" xfId="277" applyFont="1" applyFill="1" applyBorder="1" applyAlignment="1">
      <alignment horizontal="center" vertical="center" wrapText="1"/>
    </xf>
    <xf numFmtId="0" fontId="75" fillId="7" borderId="93" xfId="277" applyFont="1" applyFill="1" applyBorder="1" applyAlignment="1">
      <alignment horizontal="center" vertical="center" wrapText="1"/>
    </xf>
    <xf numFmtId="0" fontId="75" fillId="7" borderId="27" xfId="277" applyFont="1" applyFill="1" applyBorder="1" applyAlignment="1">
      <alignment horizontal="center" vertical="center" wrapText="1"/>
    </xf>
    <xf numFmtId="0" fontId="75" fillId="7" borderId="28" xfId="277" applyFont="1" applyFill="1" applyBorder="1" applyAlignment="1">
      <alignment horizontal="center" vertical="center" wrapText="1"/>
    </xf>
    <xf numFmtId="10" fontId="75" fillId="7" borderId="72" xfId="277" applyNumberFormat="1" applyFont="1" applyFill="1" applyBorder="1" applyAlignment="1">
      <alignment horizontal="center" vertical="center" wrapText="1"/>
    </xf>
    <xf numFmtId="10" fontId="75" fillId="7" borderId="22" xfId="277" applyNumberFormat="1" applyFont="1" applyFill="1" applyBorder="1" applyAlignment="1">
      <alignment horizontal="center" vertical="center" wrapText="1"/>
    </xf>
    <xf numFmtId="10" fontId="75" fillId="7" borderId="31" xfId="277" applyNumberFormat="1" applyFont="1" applyFill="1" applyBorder="1" applyAlignment="1">
      <alignment horizontal="center" vertical="center" wrapText="1"/>
    </xf>
    <xf numFmtId="0" fontId="42" fillId="7" borderId="0" xfId="277" applyFont="1" applyFill="1" applyAlignment="1">
      <alignment horizontal="center" vertical="center"/>
    </xf>
    <xf numFmtId="0" fontId="64" fillId="13" borderId="72" xfId="1" applyFont="1" applyFill="1" applyBorder="1" applyAlignment="1">
      <alignment horizontal="center" vertical="center" wrapText="1"/>
    </xf>
    <xf numFmtId="0" fontId="64" fillId="13" borderId="22" xfId="1" applyFont="1" applyFill="1" applyBorder="1" applyAlignment="1">
      <alignment horizontal="center" vertical="center" wrapText="1"/>
    </xf>
    <xf numFmtId="0" fontId="64" fillId="13" borderId="31" xfId="1" applyFont="1" applyFill="1" applyBorder="1" applyAlignment="1">
      <alignment horizontal="center" vertical="center" wrapText="1"/>
    </xf>
    <xf numFmtId="0" fontId="64" fillId="13" borderId="73" xfId="277" applyFont="1" applyFill="1" applyBorder="1" applyAlignment="1">
      <alignment horizontal="center" vertical="center" wrapText="1"/>
    </xf>
    <xf numFmtId="0" fontId="64" fillId="13" borderId="74" xfId="277" applyFont="1" applyFill="1" applyBorder="1" applyAlignment="1">
      <alignment horizontal="center" vertical="center" wrapText="1"/>
    </xf>
    <xf numFmtId="0" fontId="64" fillId="13" borderId="18" xfId="277" applyFont="1" applyFill="1" applyBorder="1" applyAlignment="1">
      <alignment horizontal="center" vertical="center" wrapText="1"/>
    </xf>
    <xf numFmtId="0" fontId="64" fillId="13" borderId="9" xfId="277" applyFont="1" applyFill="1" applyBorder="1" applyAlignment="1">
      <alignment horizontal="center" vertical="center" wrapText="1"/>
    </xf>
    <xf numFmtId="0" fontId="64" fillId="13" borderId="81" xfId="277" applyFont="1" applyFill="1" applyBorder="1" applyAlignment="1">
      <alignment horizontal="center" vertical="center" wrapText="1"/>
    </xf>
    <xf numFmtId="0" fontId="64" fillId="13" borderId="13" xfId="277" applyFont="1" applyFill="1" applyBorder="1" applyAlignment="1">
      <alignment horizontal="center" vertical="center" wrapText="1"/>
    </xf>
    <xf numFmtId="0" fontId="64" fillId="13" borderId="81" xfId="0" applyFont="1" applyFill="1" applyBorder="1" applyAlignment="1">
      <alignment horizontal="center" vertical="center" wrapText="1"/>
    </xf>
    <xf numFmtId="0" fontId="64" fillId="13" borderId="13" xfId="0" applyFont="1" applyFill="1" applyBorder="1" applyAlignment="1">
      <alignment horizontal="center" vertical="center" wrapText="1"/>
    </xf>
    <xf numFmtId="0" fontId="64" fillId="13" borderId="81" xfId="1" applyFont="1" applyFill="1" applyBorder="1" applyAlignment="1">
      <alignment horizontal="center" vertical="center"/>
    </xf>
    <xf numFmtId="0" fontId="64" fillId="13" borderId="4" xfId="1" applyFont="1" applyFill="1" applyBorder="1" applyAlignment="1">
      <alignment horizontal="center" vertical="center"/>
    </xf>
    <xf numFmtId="0" fontId="64" fillId="13" borderId="83" xfId="1" applyFont="1" applyFill="1" applyBorder="1" applyAlignment="1">
      <alignment horizontal="center" vertical="center"/>
    </xf>
    <xf numFmtId="0" fontId="64" fillId="13" borderId="77" xfId="1" applyFont="1" applyFill="1" applyBorder="1" applyAlignment="1">
      <alignment horizontal="center" vertical="center"/>
    </xf>
    <xf numFmtId="3" fontId="64" fillId="13" borderId="51" xfId="0" applyNumberFormat="1" applyFont="1" applyFill="1" applyBorder="1" applyAlignment="1">
      <alignment horizontal="center" vertical="center" wrapText="1"/>
    </xf>
    <xf numFmtId="3" fontId="64" fillId="13" borderId="3" xfId="0" applyNumberFormat="1" applyFont="1" applyFill="1" applyBorder="1" applyAlignment="1">
      <alignment horizontal="center" vertical="center" wrapText="1"/>
    </xf>
    <xf numFmtId="3" fontId="64" fillId="13" borderId="84" xfId="0" applyNumberFormat="1" applyFont="1" applyFill="1" applyBorder="1" applyAlignment="1">
      <alignment horizontal="center" vertical="center" wrapText="1"/>
    </xf>
    <xf numFmtId="0" fontId="64" fillId="13" borderId="51" xfId="0" applyFont="1" applyFill="1" applyBorder="1" applyAlignment="1">
      <alignment horizontal="center" vertical="center" wrapText="1"/>
    </xf>
    <xf numFmtId="0" fontId="64" fillId="13" borderId="71" xfId="0" applyFont="1" applyFill="1" applyBorder="1" applyAlignment="1">
      <alignment horizontal="center" vertical="center" wrapText="1"/>
    </xf>
    <xf numFmtId="0" fontId="53" fillId="0" borderId="0" xfId="1" applyFont="1" applyAlignment="1">
      <alignment horizontal="left" vertical="center" wrapText="1"/>
    </xf>
    <xf numFmtId="0" fontId="64" fillId="13" borderId="51" xfId="1" applyFont="1" applyFill="1" applyBorder="1" applyAlignment="1">
      <alignment horizontal="center" vertical="center"/>
    </xf>
    <xf numFmtId="0" fontId="64" fillId="13" borderId="84" xfId="1" applyFont="1" applyFill="1" applyBorder="1" applyAlignment="1">
      <alignment horizontal="center" vertical="center"/>
    </xf>
    <xf numFmtId="0" fontId="5" fillId="7" borderId="0" xfId="0" applyFont="1" applyFill="1" applyAlignment="1">
      <alignment vertical="center"/>
    </xf>
    <xf numFmtId="0" fontId="68" fillId="0" borderId="0" xfId="1" applyFont="1" applyAlignment="1">
      <alignment horizontal="left" vertical="center"/>
    </xf>
    <xf numFmtId="0" fontId="69" fillId="0" borderId="1" xfId="0" applyFont="1" applyBorder="1" applyAlignment="1">
      <alignment horizontal="left" vertical="center"/>
    </xf>
    <xf numFmtId="0" fontId="69" fillId="0" borderId="0" xfId="1" applyFont="1" applyAlignment="1">
      <alignment horizontal="left" vertical="center" wrapText="1"/>
    </xf>
    <xf numFmtId="0" fontId="64" fillId="0" borderId="0" xfId="0" applyFont="1" applyAlignment="1">
      <alignment horizontal="left" vertical="center"/>
    </xf>
    <xf numFmtId="0" fontId="64" fillId="13" borderId="72" xfId="0" applyFont="1" applyFill="1" applyBorder="1" applyAlignment="1">
      <alignment horizontal="center" vertical="center" wrapText="1"/>
    </xf>
    <xf numFmtId="0" fontId="64" fillId="13" borderId="22" xfId="0" applyFont="1" applyFill="1" applyBorder="1" applyAlignment="1">
      <alignment horizontal="center" vertical="center" wrapText="1"/>
    </xf>
    <xf numFmtId="0" fontId="64" fillId="13" borderId="31" xfId="0" applyFont="1" applyFill="1" applyBorder="1" applyAlignment="1">
      <alignment horizontal="center" vertical="center" wrapText="1"/>
    </xf>
    <xf numFmtId="0" fontId="75" fillId="7" borderId="44" xfId="0" applyFont="1" applyFill="1" applyBorder="1" applyAlignment="1">
      <alignment horizontal="center" vertical="center" wrapText="1"/>
    </xf>
    <xf numFmtId="0" fontId="75" fillId="7" borderId="39" xfId="0" applyFont="1" applyFill="1" applyBorder="1" applyAlignment="1">
      <alignment horizontal="center" vertical="center" wrapText="1"/>
    </xf>
    <xf numFmtId="0" fontId="64" fillId="0" borderId="2" xfId="0" applyFont="1" applyBorder="1" applyAlignment="1">
      <alignment horizontal="left" vertical="center"/>
    </xf>
    <xf numFmtId="0" fontId="5" fillId="0" borderId="0" xfId="0" applyFont="1" applyAlignment="1">
      <alignment vertical="center"/>
    </xf>
    <xf numFmtId="0" fontId="64" fillId="13" borderId="20" xfId="0" applyFont="1" applyFill="1" applyBorder="1" applyAlignment="1">
      <alignment horizontal="center" vertical="center" wrapText="1"/>
    </xf>
    <xf numFmtId="0" fontId="64" fillId="13" borderId="43" xfId="0" applyFont="1" applyFill="1" applyBorder="1" applyAlignment="1">
      <alignment horizontal="center"/>
    </xf>
    <xf numFmtId="0" fontId="64" fillId="13" borderId="37" xfId="0" applyFont="1" applyFill="1" applyBorder="1" applyAlignment="1">
      <alignment horizontal="center"/>
    </xf>
    <xf numFmtId="0" fontId="75" fillId="7" borderId="33" xfId="0" applyFont="1" applyFill="1" applyBorder="1" applyAlignment="1">
      <alignment horizontal="center" vertical="center" wrapText="1"/>
    </xf>
    <xf numFmtId="0" fontId="50" fillId="0" borderId="0" xfId="255" applyFont="1" applyAlignment="1">
      <alignment horizontal="left" vertical="center" wrapText="1"/>
    </xf>
    <xf numFmtId="0" fontId="5" fillId="0" borderId="0" xfId="0" applyFont="1" applyAlignment="1">
      <alignment horizontal="left" vertical="center" wrapText="1"/>
    </xf>
    <xf numFmtId="0" fontId="64" fillId="13" borderId="38" xfId="1" applyFont="1" applyFill="1" applyBorder="1" applyAlignment="1">
      <alignment horizontal="center" vertical="center"/>
    </xf>
    <xf numFmtId="0" fontId="64" fillId="13" borderId="38" xfId="0" applyFont="1" applyFill="1" applyBorder="1" applyAlignment="1">
      <alignment horizontal="center" vertical="center"/>
    </xf>
    <xf numFmtId="0" fontId="64" fillId="13" borderId="40" xfId="0" applyFont="1" applyFill="1" applyBorder="1" applyAlignment="1">
      <alignment horizontal="center" vertical="center"/>
    </xf>
    <xf numFmtId="0" fontId="64" fillId="13" borderId="43" xfId="1" applyFont="1" applyFill="1" applyBorder="1" applyAlignment="1">
      <alignment horizontal="center" vertical="center"/>
    </xf>
    <xf numFmtId="0" fontId="64" fillId="13" borderId="43" xfId="0" applyFont="1" applyFill="1" applyBorder="1" applyAlignment="1">
      <alignment horizontal="center" vertical="center"/>
    </xf>
    <xf numFmtId="0" fontId="64" fillId="13" borderId="43" xfId="0" applyFont="1" applyFill="1" applyBorder="1"/>
    <xf numFmtId="0" fontId="64" fillId="13" borderId="37" xfId="0" applyFont="1" applyFill="1" applyBorder="1"/>
    <xf numFmtId="0" fontId="64" fillId="13" borderId="15" xfId="0" applyFont="1" applyFill="1" applyBorder="1" applyAlignment="1">
      <alignment horizontal="center" vertical="center" wrapText="1"/>
    </xf>
    <xf numFmtId="0" fontId="50" fillId="0" borderId="0" xfId="255" applyFont="1" applyAlignment="1">
      <alignment vertical="center" wrapText="1"/>
    </xf>
    <xf numFmtId="0" fontId="5" fillId="0" borderId="0" xfId="0" applyFont="1" applyAlignment="1">
      <alignment vertical="center" wrapText="1"/>
    </xf>
    <xf numFmtId="0" fontId="64" fillId="13" borderId="72" xfId="1" applyFont="1" applyFill="1" applyBorder="1" applyAlignment="1">
      <alignment horizontal="center" vertical="center"/>
    </xf>
    <xf numFmtId="0" fontId="64" fillId="13" borderId="22" xfId="1" applyFont="1" applyFill="1" applyBorder="1" applyAlignment="1">
      <alignment horizontal="center" vertical="center"/>
    </xf>
    <xf numFmtId="0" fontId="64" fillId="13" borderId="31" xfId="1" applyFont="1" applyFill="1" applyBorder="1" applyAlignment="1">
      <alignment horizontal="center" vertical="center"/>
    </xf>
    <xf numFmtId="0" fontId="64" fillId="13" borderId="3" xfId="1" applyFont="1" applyFill="1" applyBorder="1" applyAlignment="1">
      <alignment horizontal="center" vertical="center"/>
    </xf>
    <xf numFmtId="0" fontId="64" fillId="13" borderId="83" xfId="0" applyFont="1" applyFill="1" applyBorder="1" applyAlignment="1">
      <alignment horizontal="center" vertical="center" wrapText="1"/>
    </xf>
    <xf numFmtId="0" fontId="64" fillId="13" borderId="19" xfId="0" applyFont="1" applyFill="1" applyBorder="1" applyAlignment="1">
      <alignment horizontal="center" vertical="center" wrapText="1"/>
    </xf>
    <xf numFmtId="0" fontId="64" fillId="13" borderId="3" xfId="0" applyFont="1" applyFill="1" applyBorder="1" applyAlignment="1">
      <alignment horizontal="center" vertical="center" wrapText="1"/>
    </xf>
    <xf numFmtId="0" fontId="64" fillId="13" borderId="84" xfId="0" applyFont="1" applyFill="1" applyBorder="1" applyAlignment="1">
      <alignment horizontal="center" vertical="center" wrapText="1"/>
    </xf>
    <xf numFmtId="0" fontId="64" fillId="13" borderId="73" xfId="0" applyFont="1" applyFill="1" applyBorder="1" applyAlignment="1">
      <alignment horizontal="center" vertical="center" wrapText="1"/>
    </xf>
    <xf numFmtId="0" fontId="64" fillId="13" borderId="74" xfId="0" applyFont="1" applyFill="1" applyBorder="1" applyAlignment="1">
      <alignment horizontal="center" vertical="center" wrapText="1"/>
    </xf>
    <xf numFmtId="0" fontId="64" fillId="13" borderId="18" xfId="0" applyFont="1" applyFill="1" applyBorder="1" applyAlignment="1">
      <alignment horizontal="center" vertical="center" wrapText="1"/>
    </xf>
    <xf numFmtId="0" fontId="64" fillId="13" borderId="9" xfId="0" applyFont="1" applyFill="1" applyBorder="1" applyAlignment="1">
      <alignment horizontal="center" vertical="center" wrapText="1"/>
    </xf>
    <xf numFmtId="0" fontId="64" fillId="13" borderId="85" xfId="0" applyFont="1" applyFill="1" applyBorder="1" applyAlignment="1">
      <alignment horizontal="center" vertical="center" wrapText="1"/>
    </xf>
    <xf numFmtId="0" fontId="64" fillId="13" borderId="12" xfId="0" applyFont="1" applyFill="1" applyBorder="1" applyAlignment="1">
      <alignment horizontal="center" vertical="center" wrapText="1"/>
    </xf>
    <xf numFmtId="0" fontId="64" fillId="13" borderId="4" xfId="0" applyFont="1" applyFill="1" applyBorder="1" applyAlignment="1">
      <alignment horizontal="center" vertical="center" wrapText="1"/>
    </xf>
    <xf numFmtId="0" fontId="75" fillId="7" borderId="75" xfId="0" applyFont="1" applyFill="1" applyBorder="1" applyAlignment="1">
      <alignment horizontal="center" vertical="center" wrapText="1"/>
    </xf>
    <xf numFmtId="0" fontId="75" fillId="7" borderId="82" xfId="0" applyFont="1" applyFill="1" applyBorder="1" applyAlignment="1">
      <alignment horizontal="center" vertical="center" wrapText="1"/>
    </xf>
    <xf numFmtId="0" fontId="68" fillId="0" borderId="0" xfId="0" applyFont="1" applyAlignment="1">
      <alignment horizontal="left" vertical="center"/>
    </xf>
    <xf numFmtId="0" fontId="69" fillId="0" borderId="0" xfId="0" applyFont="1" applyAlignment="1">
      <alignment horizontal="left" vertical="center"/>
    </xf>
    <xf numFmtId="0" fontId="64" fillId="13" borderId="37" xfId="0" applyFont="1" applyFill="1" applyBorder="1" applyAlignment="1">
      <alignment horizontal="center" vertical="center"/>
    </xf>
    <xf numFmtId="170" fontId="53" fillId="0" borderId="52" xfId="0" applyNumberFormat="1" applyFont="1" applyBorder="1" applyAlignment="1">
      <alignment horizontal="left" vertical="center" wrapText="1"/>
    </xf>
    <xf numFmtId="0" fontId="55" fillId="0" borderId="53" xfId="0" applyFont="1" applyBorder="1" applyAlignment="1">
      <alignment horizontal="left" vertical="center" wrapText="1"/>
    </xf>
    <xf numFmtId="0" fontId="64" fillId="13" borderId="6" xfId="0" applyFont="1" applyFill="1" applyBorder="1" applyAlignment="1">
      <alignment horizontal="center" vertical="center"/>
    </xf>
    <xf numFmtId="0" fontId="64" fillId="13" borderId="0" xfId="0" applyFont="1" applyFill="1" applyBorder="1" applyAlignment="1">
      <alignment horizontal="center" vertical="center" wrapText="1"/>
    </xf>
    <xf numFmtId="0" fontId="42" fillId="7" borderId="0" xfId="399" applyFont="1" applyFill="1" applyAlignment="1">
      <alignment horizontal="center" vertical="center"/>
    </xf>
    <xf numFmtId="0" fontId="64" fillId="9" borderId="71" xfId="0" applyFont="1" applyFill="1" applyBorder="1" applyAlignment="1">
      <alignment horizontal="center" vertical="center" wrapText="1"/>
    </xf>
    <xf numFmtId="0" fontId="64" fillId="0" borderId="0" xfId="0" applyFont="1" applyAlignment="1">
      <alignment horizontal="left" vertical="center" wrapText="1"/>
    </xf>
    <xf numFmtId="0" fontId="63" fillId="0" borderId="0" xfId="0" applyFont="1" applyAlignment="1">
      <alignment horizontal="left" vertical="center"/>
    </xf>
    <xf numFmtId="0" fontId="64" fillId="9" borderId="71" xfId="0" applyFont="1" applyFill="1" applyBorder="1" applyAlignment="1">
      <alignment horizontal="center" vertical="center"/>
    </xf>
    <xf numFmtId="0" fontId="64" fillId="9" borderId="84" xfId="0" applyFont="1" applyFill="1" applyBorder="1" applyAlignment="1">
      <alignment horizontal="center" vertical="center"/>
    </xf>
    <xf numFmtId="0" fontId="55" fillId="0" borderId="0" xfId="0" applyFont="1" applyAlignment="1">
      <alignment horizontal="left" vertical="center"/>
    </xf>
    <xf numFmtId="0" fontId="64" fillId="9" borderId="84" xfId="0" applyFont="1" applyFill="1" applyBorder="1" applyAlignment="1">
      <alignment horizontal="center" vertical="center" wrapText="1"/>
    </xf>
    <xf numFmtId="0" fontId="64" fillId="9" borderId="40" xfId="0" applyFont="1" applyFill="1" applyBorder="1" applyAlignment="1">
      <alignment horizontal="center" vertical="center"/>
    </xf>
    <xf numFmtId="0" fontId="64" fillId="9" borderId="31" xfId="0" applyFont="1" applyFill="1" applyBorder="1" applyAlignment="1">
      <alignment horizontal="center" vertical="center"/>
    </xf>
    <xf numFmtId="0" fontId="64" fillId="0" borderId="0" xfId="0" applyFont="1" applyBorder="1" applyAlignment="1">
      <alignment horizontal="left" vertical="center" wrapText="1"/>
    </xf>
    <xf numFmtId="0" fontId="64" fillId="9" borderId="13" xfId="0" applyFont="1" applyFill="1" applyBorder="1" applyAlignment="1">
      <alignment horizontal="center" vertical="center" wrapText="1"/>
    </xf>
    <xf numFmtId="0" fontId="64" fillId="9" borderId="51" xfId="0" applyFont="1" applyFill="1" applyBorder="1" applyAlignment="1">
      <alignment horizontal="center" vertical="center" wrapText="1"/>
    </xf>
    <xf numFmtId="0" fontId="64" fillId="9" borderId="3" xfId="0" applyFont="1" applyFill="1" applyBorder="1" applyAlignment="1">
      <alignment horizontal="center" vertical="center" wrapText="1"/>
    </xf>
    <xf numFmtId="0" fontId="64" fillId="9" borderId="43" xfId="0" applyFont="1" applyFill="1" applyBorder="1" applyAlignment="1">
      <alignment horizontal="center" vertical="center" wrapText="1"/>
    </xf>
    <xf numFmtId="0" fontId="64" fillId="9" borderId="42" xfId="0" applyFont="1" applyFill="1" applyBorder="1" applyAlignment="1">
      <alignment horizontal="center" vertical="center" wrapText="1"/>
    </xf>
    <xf numFmtId="0" fontId="64" fillId="9" borderId="49" xfId="0" applyFont="1" applyFill="1" applyBorder="1" applyAlignment="1">
      <alignment horizontal="center" vertical="center" wrapText="1"/>
    </xf>
    <xf numFmtId="0" fontId="63" fillId="0" borderId="0" xfId="0" applyFont="1" applyAlignment="1">
      <alignment horizontal="left" vertical="center" wrapText="1"/>
    </xf>
    <xf numFmtId="0" fontId="42" fillId="7" borderId="0" xfId="1" applyFont="1" applyFill="1" applyAlignment="1">
      <alignment horizontal="center" vertical="center"/>
    </xf>
    <xf numFmtId="0" fontId="55" fillId="0" borderId="0" xfId="1" applyFont="1" applyAlignment="1">
      <alignment horizontal="left" vertical="center" wrapText="1"/>
    </xf>
    <xf numFmtId="0" fontId="64" fillId="13" borderId="40" xfId="1" applyFont="1" applyFill="1" applyBorder="1" applyAlignment="1">
      <alignment horizontal="center" vertical="center"/>
    </xf>
    <xf numFmtId="0" fontId="64" fillId="13" borderId="36" xfId="1" applyFont="1" applyFill="1" applyBorder="1" applyAlignment="1">
      <alignment horizontal="center" vertical="center"/>
    </xf>
    <xf numFmtId="0" fontId="88" fillId="13" borderId="41" xfId="404" applyFont="1" applyFill="1" applyBorder="1" applyAlignment="1">
      <alignment horizontal="center" vertical="center"/>
    </xf>
    <xf numFmtId="0" fontId="88" fillId="13" borderId="21" xfId="404" applyFont="1" applyFill="1" applyBorder="1" applyAlignment="1">
      <alignment horizontal="center" vertical="center"/>
    </xf>
    <xf numFmtId="0" fontId="88" fillId="13" borderId="29" xfId="404" applyFont="1" applyFill="1" applyBorder="1" applyAlignment="1">
      <alignment horizontal="center" vertical="center"/>
    </xf>
    <xf numFmtId="0" fontId="88" fillId="13" borderId="83" xfId="404" applyFont="1" applyFill="1" applyBorder="1" applyAlignment="1">
      <alignment horizontal="center" vertical="center"/>
    </xf>
    <xf numFmtId="0" fontId="88" fillId="13" borderId="77" xfId="404" applyFont="1" applyFill="1" applyBorder="1" applyAlignment="1">
      <alignment horizontal="center" vertical="center"/>
    </xf>
    <xf numFmtId="0" fontId="88" fillId="13" borderId="51" xfId="404" applyFont="1" applyFill="1" applyBorder="1" applyAlignment="1">
      <alignment horizontal="center" vertical="center"/>
    </xf>
    <xf numFmtId="0" fontId="88" fillId="13" borderId="3" xfId="404" applyFont="1" applyFill="1" applyBorder="1" applyAlignment="1">
      <alignment horizontal="center" vertical="center"/>
    </xf>
    <xf numFmtId="0" fontId="88" fillId="13" borderId="84" xfId="404" applyFont="1" applyFill="1" applyBorder="1" applyAlignment="1">
      <alignment horizontal="center" vertical="center"/>
    </xf>
    <xf numFmtId="0" fontId="88" fillId="13" borderId="2" xfId="404" applyFont="1" applyFill="1" applyBorder="1" applyAlignment="1">
      <alignment horizontal="center" vertical="center"/>
    </xf>
    <xf numFmtId="0" fontId="88" fillId="13" borderId="81" xfId="404" applyFont="1" applyFill="1" applyBorder="1" applyAlignment="1">
      <alignment horizontal="center" vertical="center"/>
    </xf>
    <xf numFmtId="0" fontId="88" fillId="13" borderId="13" xfId="404" applyFont="1" applyFill="1" applyBorder="1" applyAlignment="1">
      <alignment horizontal="center" vertical="center"/>
    </xf>
    <xf numFmtId="0" fontId="88" fillId="13" borderId="4" xfId="404" applyFont="1" applyFill="1" applyBorder="1" applyAlignment="1">
      <alignment horizontal="center" vertical="center"/>
    </xf>
    <xf numFmtId="0" fontId="5" fillId="0" borderId="0" xfId="1" applyFont="1" applyAlignment="1">
      <alignment vertical="center" wrapText="1"/>
    </xf>
    <xf numFmtId="0" fontId="75" fillId="0" borderId="0" xfId="1" applyFont="1" applyAlignment="1">
      <alignment vertical="center" wrapText="1"/>
    </xf>
    <xf numFmtId="0" fontId="5" fillId="0" borderId="0" xfId="1" applyFont="1" applyAlignment="1">
      <alignment horizontal="left" vertical="center" wrapText="1"/>
    </xf>
    <xf numFmtId="0" fontId="69" fillId="0" borderId="0" xfId="1" applyFont="1" applyBorder="1" applyAlignment="1">
      <alignment horizontal="left" vertical="center" wrapText="1"/>
    </xf>
    <xf numFmtId="0" fontId="5" fillId="0" borderId="0" xfId="1" applyFont="1" applyBorder="1" applyAlignment="1">
      <alignment horizontal="left" vertical="center" wrapText="1"/>
    </xf>
    <xf numFmtId="0" fontId="75" fillId="0" borderId="0" xfId="1" applyFont="1" applyAlignment="1">
      <alignment horizontal="left" vertical="center" wrapText="1"/>
    </xf>
    <xf numFmtId="0" fontId="53" fillId="0" borderId="0" xfId="1" applyFont="1" applyAlignment="1">
      <alignment horizontal="left" vertical="top" wrapText="1"/>
    </xf>
    <xf numFmtId="0" fontId="55" fillId="0" borderId="0" xfId="1" applyFont="1" applyAlignment="1">
      <alignment horizontal="left" vertical="top" wrapText="1"/>
    </xf>
    <xf numFmtId="0" fontId="64" fillId="0" borderId="2" xfId="1" applyFont="1" applyBorder="1" applyAlignment="1">
      <alignment horizontal="left" vertical="center" wrapText="1"/>
    </xf>
    <xf numFmtId="0" fontId="64" fillId="13" borderId="93" xfId="0" applyFont="1" applyFill="1" applyBorder="1" applyAlignment="1">
      <alignment horizontal="center" vertical="center" wrapText="1"/>
    </xf>
    <xf numFmtId="0" fontId="68" fillId="0" borderId="0" xfId="0" applyFont="1" applyAlignment="1">
      <alignment horizontal="left" vertical="center" wrapText="1"/>
    </xf>
    <xf numFmtId="0" fontId="55" fillId="0" borderId="45" xfId="0" applyFont="1" applyBorder="1" applyAlignment="1">
      <alignment vertical="center" wrapText="1"/>
    </xf>
    <xf numFmtId="0" fontId="69" fillId="0" borderId="0" xfId="0" applyFont="1" applyAlignment="1">
      <alignment wrapText="1"/>
    </xf>
    <xf numFmtId="0" fontId="53" fillId="0" borderId="46" xfId="0" applyFont="1" applyBorder="1" applyAlignment="1">
      <alignment vertical="center" wrapText="1"/>
    </xf>
    <xf numFmtId="0" fontId="69" fillId="0" borderId="0" xfId="0" applyFont="1" applyAlignment="1">
      <alignment horizontal="left" wrapText="1"/>
    </xf>
    <xf numFmtId="0" fontId="69" fillId="0" borderId="0" xfId="0" applyFont="1" applyAlignment="1">
      <alignment horizontal="left" vertical="center" wrapText="1"/>
    </xf>
    <xf numFmtId="0" fontId="53" fillId="0" borderId="0" xfId="0" applyFont="1" applyAlignment="1">
      <alignment vertical="center" wrapText="1"/>
    </xf>
    <xf numFmtId="0" fontId="69" fillId="0" borderId="1" xfId="0" applyFont="1" applyBorder="1" applyAlignment="1">
      <alignment horizontal="left" wrapText="1"/>
    </xf>
    <xf numFmtId="0" fontId="64" fillId="9" borderId="37" xfId="0" applyFont="1" applyFill="1" applyBorder="1" applyAlignment="1">
      <alignment horizontal="center" vertical="center" wrapText="1"/>
    </xf>
    <xf numFmtId="0" fontId="64" fillId="0" borderId="2" xfId="0" applyFont="1" applyBorder="1" applyAlignment="1">
      <alignment horizontal="left" vertical="center" wrapText="1"/>
    </xf>
    <xf numFmtId="0" fontId="64" fillId="9" borderId="72" xfId="0" applyFont="1" applyFill="1" applyBorder="1" applyAlignment="1">
      <alignment horizontal="center" vertical="center"/>
    </xf>
    <xf numFmtId="0" fontId="69" fillId="0" borderId="0" xfId="0" applyFont="1" applyAlignment="1">
      <alignment vertical="center"/>
    </xf>
    <xf numFmtId="0" fontId="5" fillId="0" borderId="2" xfId="0" applyFont="1" applyBorder="1" applyAlignment="1">
      <alignment vertical="center"/>
    </xf>
    <xf numFmtId="0" fontId="64" fillId="9" borderId="37" xfId="0" applyFont="1" applyFill="1" applyBorder="1" applyAlignment="1">
      <alignment horizontal="center" vertical="center"/>
    </xf>
    <xf numFmtId="0" fontId="5" fillId="0" borderId="3" xfId="0" applyFont="1" applyBorder="1" applyAlignment="1">
      <alignment vertical="center"/>
    </xf>
    <xf numFmtId="0" fontId="5" fillId="0" borderId="71" xfId="0" applyFont="1" applyBorder="1" applyAlignment="1">
      <alignment vertical="center"/>
    </xf>
    <xf numFmtId="0" fontId="64" fillId="9" borderId="4" xfId="0" applyFont="1" applyFill="1" applyBorder="1" applyAlignment="1">
      <alignment horizontal="center" vertical="center"/>
    </xf>
    <xf numFmtId="0" fontId="5" fillId="0" borderId="4" xfId="0" applyFont="1" applyBorder="1" applyAlignment="1">
      <alignment vertical="center"/>
    </xf>
    <xf numFmtId="0" fontId="5" fillId="0" borderId="3" xfId="0" applyFont="1" applyBorder="1" applyAlignment="1">
      <alignment vertical="center" wrapText="1"/>
    </xf>
    <xf numFmtId="0" fontId="5" fillId="0" borderId="84" xfId="0" applyFont="1" applyBorder="1" applyAlignment="1">
      <alignment vertical="center"/>
    </xf>
    <xf numFmtId="0" fontId="64" fillId="9" borderId="70" xfId="0" applyFont="1" applyFill="1" applyBorder="1" applyAlignment="1">
      <alignment horizontal="center" vertical="center"/>
    </xf>
    <xf numFmtId="0" fontId="64" fillId="9" borderId="85" xfId="0" applyFont="1" applyFill="1" applyBorder="1" applyAlignment="1">
      <alignment horizontal="center" vertical="center"/>
    </xf>
    <xf numFmtId="0" fontId="64" fillId="9" borderId="13" xfId="0" applyFont="1" applyFill="1" applyBorder="1" applyAlignment="1">
      <alignment horizontal="center" vertical="center"/>
    </xf>
    <xf numFmtId="0" fontId="64" fillId="0" borderId="0" xfId="0" applyFont="1" applyBorder="1" applyAlignment="1">
      <alignment horizontal="left" vertical="center"/>
    </xf>
    <xf numFmtId="0" fontId="42" fillId="7" borderId="0" xfId="399" applyFont="1" applyFill="1" applyAlignment="1">
      <alignment horizontal="center"/>
    </xf>
    <xf numFmtId="0" fontId="64" fillId="0" borderId="0" xfId="0" applyFont="1" applyAlignment="1">
      <alignment horizontal="left"/>
    </xf>
    <xf numFmtId="0" fontId="55" fillId="0" borderId="0" xfId="397" applyFont="1" applyAlignment="1">
      <alignment vertical="center"/>
    </xf>
    <xf numFmtId="0" fontId="55" fillId="0" borderId="1" xfId="397" applyFont="1" applyBorder="1" applyAlignment="1">
      <alignment vertical="center"/>
    </xf>
    <xf numFmtId="0" fontId="55" fillId="0" borderId="0" xfId="397" applyFont="1" applyBorder="1" applyAlignment="1">
      <alignment vertical="center"/>
    </xf>
    <xf numFmtId="0" fontId="64" fillId="13" borderId="51" xfId="397" applyFont="1" applyFill="1" applyBorder="1" applyAlignment="1">
      <alignment horizontal="center" vertical="center" wrapText="1"/>
    </xf>
    <xf numFmtId="0" fontId="64" fillId="13" borderId="3" xfId="397" applyFont="1" applyFill="1" applyBorder="1" applyAlignment="1">
      <alignment horizontal="center" vertical="center" wrapText="1"/>
    </xf>
    <xf numFmtId="0" fontId="64" fillId="13" borderId="84" xfId="397" applyFont="1" applyFill="1" applyBorder="1" applyAlignment="1">
      <alignment horizontal="center" vertical="center" wrapText="1"/>
    </xf>
    <xf numFmtId="0" fontId="64" fillId="13" borderId="71" xfId="397" applyFont="1" applyFill="1" applyBorder="1" applyAlignment="1">
      <alignment horizontal="center" vertical="center" wrapText="1"/>
    </xf>
    <xf numFmtId="2" fontId="64" fillId="13" borderId="83" xfId="397" applyNumberFormat="1" applyFont="1" applyFill="1" applyBorder="1" applyAlignment="1">
      <alignment horizontal="center" vertical="center" wrapText="1"/>
    </xf>
    <xf numFmtId="2" fontId="64" fillId="13" borderId="77" xfId="397" applyNumberFormat="1" applyFont="1" applyFill="1" applyBorder="1" applyAlignment="1">
      <alignment horizontal="center" vertical="center" wrapText="1"/>
    </xf>
    <xf numFmtId="2" fontId="64" fillId="13" borderId="51" xfId="397" applyNumberFormat="1" applyFont="1" applyFill="1" applyBorder="1" applyAlignment="1">
      <alignment horizontal="center" vertical="center" wrapText="1"/>
    </xf>
    <xf numFmtId="2" fontId="64" fillId="13" borderId="3" xfId="397" applyNumberFormat="1" applyFont="1" applyFill="1" applyBorder="1" applyAlignment="1">
      <alignment horizontal="center" vertical="center" wrapText="1"/>
    </xf>
    <xf numFmtId="2" fontId="64" fillId="13" borderId="71" xfId="397" applyNumberFormat="1" applyFont="1" applyFill="1" applyBorder="1" applyAlignment="1">
      <alignment horizontal="center" vertical="center" wrapText="1"/>
    </xf>
    <xf numFmtId="2" fontId="64" fillId="13" borderId="84" xfId="397" applyNumberFormat="1" applyFont="1" applyFill="1" applyBorder="1" applyAlignment="1">
      <alignment horizontal="center" vertical="center" wrapText="1"/>
    </xf>
    <xf numFmtId="0" fontId="75" fillId="7" borderId="75" xfId="397" applyFont="1" applyFill="1" applyBorder="1" applyAlignment="1">
      <alignment horizontal="center" vertical="center" wrapText="1"/>
    </xf>
    <xf numFmtId="0" fontId="75" fillId="7" borderId="76" xfId="397" applyFont="1" applyFill="1" applyBorder="1" applyAlignment="1">
      <alignment horizontal="center" vertical="center" wrapText="1"/>
    </xf>
    <xf numFmtId="0" fontId="75" fillId="7" borderId="70" xfId="397" applyFont="1" applyFill="1" applyBorder="1" applyAlignment="1">
      <alignment horizontal="center" vertical="center" wrapText="1"/>
    </xf>
    <xf numFmtId="0" fontId="75" fillId="7" borderId="82" xfId="397" applyFont="1" applyFill="1" applyBorder="1" applyAlignment="1">
      <alignment horizontal="center" vertical="center" wrapText="1"/>
    </xf>
    <xf numFmtId="2" fontId="64" fillId="13" borderId="18" xfId="397" applyNumberFormat="1" applyFont="1" applyFill="1" applyBorder="1" applyAlignment="1">
      <alignment horizontal="center" vertical="center" wrapText="1"/>
    </xf>
    <xf numFmtId="2" fontId="64" fillId="13" borderId="81" xfId="397" applyNumberFormat="1" applyFont="1" applyFill="1" applyBorder="1" applyAlignment="1">
      <alignment horizontal="center" vertical="center" wrapText="1"/>
    </xf>
    <xf numFmtId="2" fontId="64" fillId="13" borderId="19" xfId="397" applyNumberFormat="1" applyFont="1" applyFill="1" applyBorder="1" applyAlignment="1">
      <alignment horizontal="center" vertical="center" wrapText="1"/>
    </xf>
    <xf numFmtId="0" fontId="75" fillId="7" borderId="14" xfId="397" applyFont="1" applyFill="1" applyBorder="1" applyAlignment="1">
      <alignment horizontal="center" vertical="center" wrapText="1"/>
    </xf>
    <xf numFmtId="0" fontId="75" fillId="7" borderId="10" xfId="397" applyFont="1" applyFill="1" applyBorder="1" applyAlignment="1">
      <alignment horizontal="center" vertical="center" wrapText="1"/>
    </xf>
    <xf numFmtId="0" fontId="75" fillId="7" borderId="33" xfId="397" applyFont="1" applyFill="1" applyBorder="1" applyAlignment="1">
      <alignment horizontal="center" vertical="center" wrapText="1"/>
    </xf>
    <xf numFmtId="0" fontId="75" fillId="7" borderId="11" xfId="397" applyFont="1" applyFill="1" applyBorder="1" applyAlignment="1">
      <alignment horizontal="center" vertical="center" wrapText="1"/>
    </xf>
    <xf numFmtId="0" fontId="64" fillId="13" borderId="41" xfId="0" applyFont="1" applyFill="1" applyBorder="1" applyAlignment="1">
      <alignment horizontal="center" vertical="center" wrapText="1"/>
    </xf>
    <xf numFmtId="0" fontId="64" fillId="13" borderId="21" xfId="0" applyFont="1" applyFill="1" applyBorder="1" applyAlignment="1">
      <alignment horizontal="center" vertical="center" wrapText="1"/>
    </xf>
    <xf numFmtId="0" fontId="55" fillId="0" borderId="0" xfId="256" applyFont="1" applyAlignment="1">
      <alignment horizontal="left" vertical="center" wrapText="1"/>
    </xf>
    <xf numFmtId="0" fontId="64" fillId="13" borderId="38" xfId="256" applyFont="1" applyFill="1" applyBorder="1" applyAlignment="1">
      <alignment horizontal="center" vertical="center"/>
    </xf>
    <xf numFmtId="0" fontId="64" fillId="13" borderId="40" xfId="256" applyFont="1" applyFill="1" applyBorder="1" applyAlignment="1">
      <alignment horizontal="center" vertical="center"/>
    </xf>
    <xf numFmtId="0" fontId="64" fillId="13" borderId="44" xfId="256" applyFont="1" applyFill="1" applyBorder="1" applyAlignment="1">
      <alignment horizontal="center" vertical="center"/>
    </xf>
    <xf numFmtId="0" fontId="64" fillId="13" borderId="42" xfId="256" applyFont="1" applyFill="1" applyBorder="1" applyAlignment="1">
      <alignment horizontal="center" vertical="center"/>
    </xf>
    <xf numFmtId="0" fontId="64" fillId="13" borderId="43" xfId="256" applyFont="1" applyFill="1" applyBorder="1" applyAlignment="1">
      <alignment horizontal="center" vertical="center" wrapText="1"/>
    </xf>
    <xf numFmtId="0" fontId="64" fillId="13" borderId="37" xfId="256" applyFont="1" applyFill="1" applyBorder="1" applyAlignment="1">
      <alignment horizontal="center" vertical="center" wrapText="1"/>
    </xf>
    <xf numFmtId="0" fontId="64" fillId="13" borderId="77" xfId="256" applyFont="1" applyFill="1" applyBorder="1" applyAlignment="1">
      <alignment horizontal="center" vertical="center" wrapText="1"/>
    </xf>
    <xf numFmtId="0" fontId="64" fillId="13" borderId="79" xfId="256" applyFont="1" applyFill="1" applyBorder="1" applyAlignment="1">
      <alignment horizontal="center" vertical="center" wrapText="1"/>
    </xf>
    <xf numFmtId="0" fontId="75" fillId="7" borderId="20" xfId="256" applyFont="1" applyFill="1" applyBorder="1" applyAlignment="1">
      <alignment horizontal="center" vertical="center" wrapText="1"/>
    </xf>
    <xf numFmtId="0" fontId="75" fillId="7" borderId="33" xfId="256" applyFont="1" applyFill="1" applyBorder="1" applyAlignment="1">
      <alignment horizontal="center" vertical="center" wrapText="1"/>
    </xf>
    <xf numFmtId="0" fontId="64" fillId="0" borderId="0" xfId="256" applyFont="1" applyAlignment="1">
      <alignment horizontal="left" vertical="center" wrapText="1"/>
    </xf>
    <xf numFmtId="0" fontId="42" fillId="7" borderId="0" xfId="256" applyFont="1" applyFill="1" applyAlignment="1">
      <alignment horizontal="center" vertical="center"/>
    </xf>
    <xf numFmtId="0" fontId="64" fillId="0" borderId="2" xfId="256" applyFont="1" applyBorder="1" applyAlignment="1">
      <alignment horizontal="left" vertical="center" wrapText="1"/>
    </xf>
    <xf numFmtId="0" fontId="64" fillId="13" borderId="72" xfId="256" applyFont="1" applyFill="1" applyBorder="1" applyAlignment="1">
      <alignment horizontal="center" vertical="center"/>
    </xf>
    <xf numFmtId="0" fontId="64" fillId="13" borderId="22" xfId="256" applyFont="1" applyFill="1" applyBorder="1" applyAlignment="1">
      <alignment horizontal="center" vertical="center"/>
    </xf>
    <xf numFmtId="0" fontId="64" fillId="13" borderId="31" xfId="256" applyFont="1" applyFill="1" applyBorder="1" applyAlignment="1">
      <alignment horizontal="center" vertical="center"/>
    </xf>
    <xf numFmtId="0" fontId="64" fillId="13" borderId="83" xfId="256" applyFont="1" applyFill="1" applyBorder="1" applyAlignment="1">
      <alignment horizontal="center" vertical="center"/>
    </xf>
    <xf numFmtId="0" fontId="64" fillId="13" borderId="77" xfId="256" applyFont="1" applyFill="1" applyBorder="1" applyAlignment="1">
      <alignment horizontal="center" vertical="center"/>
    </xf>
    <xf numFmtId="0" fontId="64" fillId="13" borderId="51" xfId="256" applyFont="1" applyFill="1" applyBorder="1" applyAlignment="1">
      <alignment horizontal="center" vertical="center" wrapText="1"/>
    </xf>
    <xf numFmtId="0" fontId="64" fillId="13" borderId="3" xfId="256" applyFont="1" applyFill="1" applyBorder="1" applyAlignment="1">
      <alignment horizontal="center" vertical="center" wrapText="1"/>
    </xf>
    <xf numFmtId="0" fontId="64" fillId="13" borderId="84" xfId="256" applyFont="1" applyFill="1" applyBorder="1" applyAlignment="1">
      <alignment horizontal="center" vertical="center" wrapText="1"/>
    </xf>
    <xf numFmtId="0" fontId="64" fillId="13" borderId="71" xfId="256" applyFont="1" applyFill="1" applyBorder="1" applyAlignment="1">
      <alignment horizontal="center" vertical="center" wrapText="1"/>
    </xf>
    <xf numFmtId="0" fontId="75" fillId="7" borderId="75" xfId="256" applyFont="1" applyFill="1" applyBorder="1" applyAlignment="1">
      <alignment horizontal="center" vertical="center" wrapText="1"/>
    </xf>
    <xf numFmtId="0" fontId="75" fillId="7" borderId="82" xfId="256" applyFont="1" applyFill="1" applyBorder="1" applyAlignment="1">
      <alignment horizontal="center" vertical="center" wrapText="1"/>
    </xf>
    <xf numFmtId="0" fontId="55" fillId="0" borderId="0" xfId="693" applyFont="1" applyAlignment="1">
      <alignment horizontal="left" vertical="center" wrapText="1"/>
    </xf>
    <xf numFmtId="0" fontId="64" fillId="9" borderId="71" xfId="693" applyFont="1" applyFill="1" applyBorder="1" applyAlignment="1">
      <alignment horizontal="center" vertical="center" wrapText="1"/>
    </xf>
    <xf numFmtId="0" fontId="64" fillId="9" borderId="84" xfId="693" applyFont="1" applyFill="1" applyBorder="1" applyAlignment="1">
      <alignment horizontal="center" vertical="center" wrapText="1"/>
    </xf>
    <xf numFmtId="0" fontId="64" fillId="9" borderId="40" xfId="693" applyFont="1" applyFill="1" applyBorder="1" applyAlignment="1">
      <alignment horizontal="center" vertical="center"/>
    </xf>
    <xf numFmtId="0" fontId="64" fillId="9" borderId="31" xfId="693" applyFont="1" applyFill="1" applyBorder="1" applyAlignment="1">
      <alignment horizontal="center" vertical="center"/>
    </xf>
    <xf numFmtId="0" fontId="55" fillId="0" borderId="0" xfId="693" applyFont="1" applyAlignment="1">
      <alignment vertical="center" wrapText="1"/>
    </xf>
  </cellXfs>
  <cellStyles count="698">
    <cellStyle name="Hyperlink 4 5" xfId="695" xr:uid="{00000000-0005-0000-0000-000000000000}"/>
    <cellStyle name="Komma 2 2 2 2" xfId="5" xr:uid="{00000000-0005-0000-0000-000001000000}"/>
    <cellStyle name="Link" xfId="276" builtinId="8"/>
    <cellStyle name="Link 5" xfId="697" xr:uid="{00000000-0005-0000-0000-000003000000}"/>
    <cellStyle name="Normal 2 2" xfId="6" xr:uid="{00000000-0005-0000-0000-000004000000}"/>
    <cellStyle name="Normal 2 2 2" xfId="7" xr:uid="{00000000-0005-0000-0000-000005000000}"/>
    <cellStyle name="Normal 2 2 2 2" xfId="279" xr:uid="{00000000-0005-0000-0000-000006000000}"/>
    <cellStyle name="Normal 2 2 2 3" xfId="408" xr:uid="{00000000-0005-0000-0000-000007000000}"/>
    <cellStyle name="Normal 2 2 3" xfId="278" xr:uid="{00000000-0005-0000-0000-000008000000}"/>
    <cellStyle name="Normal 2 2 4" xfId="407" xr:uid="{00000000-0005-0000-0000-000009000000}"/>
    <cellStyle name="Prozent" xfId="400" builtinId="5"/>
    <cellStyle name="Prozent 2" xfId="257" xr:uid="{00000000-0005-0000-0000-00000B000000}"/>
    <cellStyle name="Prozent 2 2" xfId="405" xr:uid="{00000000-0005-0000-0000-00000C000000}"/>
    <cellStyle name="Prozent 2 3" xfId="647" xr:uid="{00000000-0005-0000-0000-00000D000000}"/>
    <cellStyle name="Prozent 3" xfId="668" xr:uid="{00000000-0005-0000-0000-00000E000000}"/>
    <cellStyle name="Prozent 4" xfId="670" xr:uid="{00000000-0005-0000-0000-00000F000000}"/>
    <cellStyle name="Standard" xfId="0" builtinId="0" customBuiltin="1"/>
    <cellStyle name="Standard 10" xfId="8" xr:uid="{00000000-0005-0000-0000-000011000000}"/>
    <cellStyle name="Standard 10 2" xfId="53" xr:uid="{00000000-0005-0000-0000-000012000000}"/>
    <cellStyle name="Standard 11" xfId="669" xr:uid="{00000000-0005-0000-0000-000013000000}"/>
    <cellStyle name="Standard 11 2" xfId="679" xr:uid="{00000000-0005-0000-0000-000014000000}"/>
    <cellStyle name="Standard 11 3" xfId="404" xr:uid="{00000000-0005-0000-0000-000015000000}"/>
    <cellStyle name="Standard 11 3 2" xfId="690" xr:uid="{00000000-0005-0000-0000-000016000000}"/>
    <cellStyle name="Standard 1141" xfId="9" xr:uid="{00000000-0005-0000-0000-000017000000}"/>
    <cellStyle name="Standard 1141 2" xfId="10" xr:uid="{00000000-0005-0000-0000-000018000000}"/>
    <cellStyle name="Standard 1141 2 2" xfId="281" xr:uid="{00000000-0005-0000-0000-000019000000}"/>
    <cellStyle name="Standard 1141 2 3" xfId="410" xr:uid="{00000000-0005-0000-0000-00001A000000}"/>
    <cellStyle name="Standard 1141 3" xfId="280" xr:uid="{00000000-0005-0000-0000-00001B000000}"/>
    <cellStyle name="Standard 1141 4" xfId="409" xr:uid="{00000000-0005-0000-0000-00001C000000}"/>
    <cellStyle name="Standard 12" xfId="678" xr:uid="{00000000-0005-0000-0000-00001D000000}"/>
    <cellStyle name="Standard 12 3" xfId="687" xr:uid="{00000000-0005-0000-0000-00001E000000}"/>
    <cellStyle name="Standard 1224" xfId="11" xr:uid="{00000000-0005-0000-0000-00001F000000}"/>
    <cellStyle name="Standard 1225" xfId="12" xr:uid="{00000000-0005-0000-0000-000020000000}"/>
    <cellStyle name="Standard 1252 2" xfId="51" xr:uid="{00000000-0005-0000-0000-000021000000}"/>
    <cellStyle name="Standard 1263" xfId="50" xr:uid="{00000000-0005-0000-0000-000022000000}"/>
    <cellStyle name="Standard 1266" xfId="239" xr:uid="{00000000-0005-0000-0000-000023000000}"/>
    <cellStyle name="Standard 1266 2" xfId="398" xr:uid="{00000000-0005-0000-0000-000024000000}"/>
    <cellStyle name="Standard 1266 2 2" xfId="680" xr:uid="{00000000-0005-0000-0000-000025000000}"/>
    <cellStyle name="Standard 1266 3" xfId="406" xr:uid="{00000000-0005-0000-0000-000026000000}"/>
    <cellStyle name="Standard 1266 3 2" xfId="691" xr:uid="{00000000-0005-0000-0000-000027000000}"/>
    <cellStyle name="Standard 1266 4" xfId="629" xr:uid="{00000000-0005-0000-0000-000028000000}"/>
    <cellStyle name="Standard 13" xfId="693" xr:uid="{00000000-0005-0000-0000-000029000000}"/>
    <cellStyle name="Standard 1323" xfId="696" xr:uid="{00000000-0005-0000-0000-00002A000000}"/>
    <cellStyle name="Standard 139" xfId="13" xr:uid="{00000000-0005-0000-0000-00002B000000}"/>
    <cellStyle name="Standard 141 6" xfId="52" xr:uid="{00000000-0005-0000-0000-00002C000000}"/>
    <cellStyle name="Standard 15 3" xfId="686" xr:uid="{00000000-0005-0000-0000-00002D000000}"/>
    <cellStyle name="Standard 15 3 2" xfId="689" xr:uid="{00000000-0005-0000-0000-00002E000000}"/>
    <cellStyle name="Standard 2" xfId="1" xr:uid="{00000000-0005-0000-0000-00002F000000}"/>
    <cellStyle name="Standard 2 2" xfId="4" xr:uid="{00000000-0005-0000-0000-000030000000}"/>
    <cellStyle name="Standard 2 4" xfId="397" xr:uid="{00000000-0005-0000-0000-000031000000}"/>
    <cellStyle name="Standard 3" xfId="14" xr:uid="{00000000-0005-0000-0000-000032000000}"/>
    <cellStyle name="Standard 3 10" xfId="685" xr:uid="{00000000-0005-0000-0000-000033000000}"/>
    <cellStyle name="Standard 3 2" xfId="692" xr:uid="{00000000-0005-0000-0000-000034000000}"/>
    <cellStyle name="Standard 3 3 2" xfId="2" xr:uid="{00000000-0005-0000-0000-000035000000}"/>
    <cellStyle name="Standard 3 4" xfId="3" xr:uid="{00000000-0005-0000-0000-000036000000}"/>
    <cellStyle name="Standard 3 9" xfId="688" xr:uid="{00000000-0005-0000-0000-000037000000}"/>
    <cellStyle name="Standard 4" xfId="15" xr:uid="{00000000-0005-0000-0000-000038000000}"/>
    <cellStyle name="Standard 5" xfId="16" xr:uid="{00000000-0005-0000-0000-000039000000}"/>
    <cellStyle name="Standard 6" xfId="17" xr:uid="{00000000-0005-0000-0000-00003A000000}"/>
    <cellStyle name="Standard 6 2" xfId="282" xr:uid="{00000000-0005-0000-0000-00003B000000}"/>
    <cellStyle name="Standard 6 3" xfId="411" xr:uid="{00000000-0005-0000-0000-00003C000000}"/>
    <cellStyle name="Standard 7" xfId="256" xr:uid="{00000000-0005-0000-0000-00003D000000}"/>
    <cellStyle name="Standard 7 16" xfId="394" xr:uid="{00000000-0005-0000-0000-00003E000000}"/>
    <cellStyle name="Standard 7 2" xfId="646" xr:uid="{00000000-0005-0000-0000-00003F000000}"/>
    <cellStyle name="Standard 8" xfId="277" xr:uid="{00000000-0005-0000-0000-000040000000}"/>
    <cellStyle name="Standard 8 2" xfId="666" xr:uid="{00000000-0005-0000-0000-000041000000}"/>
    <cellStyle name="Standard 9" xfId="399" xr:uid="{00000000-0005-0000-0000-000042000000}"/>
    <cellStyle name="Standard 9 2" xfId="667" xr:uid="{00000000-0005-0000-0000-000043000000}"/>
    <cellStyle name="Standard 9 3" xfId="694" xr:uid="{00000000-0005-0000-0000-000044000000}"/>
    <cellStyle name="Standard_Daten HF3.1.1" xfId="402" xr:uid="{00000000-0005-0000-0000-000045000000}"/>
    <cellStyle name="Standard_Daten HF3.1.3 (Träger)" xfId="403" xr:uid="{00000000-0005-0000-0000-000046000000}"/>
    <cellStyle name="style1507628871282" xfId="18" xr:uid="{00000000-0005-0000-0000-000047000000}"/>
    <cellStyle name="style1507628871282 2" xfId="19" xr:uid="{00000000-0005-0000-0000-000048000000}"/>
    <cellStyle name="style1507628871282 2 2" xfId="284" xr:uid="{00000000-0005-0000-0000-000049000000}"/>
    <cellStyle name="style1507628871282 2 3" xfId="413" xr:uid="{00000000-0005-0000-0000-00004A000000}"/>
    <cellStyle name="style1507628871282 3" xfId="283" xr:uid="{00000000-0005-0000-0000-00004B000000}"/>
    <cellStyle name="style1507628871282 4" xfId="412" xr:uid="{00000000-0005-0000-0000-00004C000000}"/>
    <cellStyle name="style1507628873688" xfId="20" xr:uid="{00000000-0005-0000-0000-00004D000000}"/>
    <cellStyle name="style1507628873688 2" xfId="21" xr:uid="{00000000-0005-0000-0000-00004E000000}"/>
    <cellStyle name="style1507628873688 2 2" xfId="286" xr:uid="{00000000-0005-0000-0000-00004F000000}"/>
    <cellStyle name="style1507628873688 2 3" xfId="415" xr:uid="{00000000-0005-0000-0000-000050000000}"/>
    <cellStyle name="style1507628873688 3" xfId="285" xr:uid="{00000000-0005-0000-0000-000051000000}"/>
    <cellStyle name="style1507628873688 4" xfId="414" xr:uid="{00000000-0005-0000-0000-000052000000}"/>
    <cellStyle name="style1507628875438" xfId="22" xr:uid="{00000000-0005-0000-0000-000053000000}"/>
    <cellStyle name="style1507628875438 2" xfId="23" xr:uid="{00000000-0005-0000-0000-000054000000}"/>
    <cellStyle name="style1507628875438 2 2" xfId="288" xr:uid="{00000000-0005-0000-0000-000055000000}"/>
    <cellStyle name="style1507628875438 2 3" xfId="417" xr:uid="{00000000-0005-0000-0000-000056000000}"/>
    <cellStyle name="style1507628875438 3" xfId="287" xr:uid="{00000000-0005-0000-0000-000057000000}"/>
    <cellStyle name="style1507628875438 4" xfId="416" xr:uid="{00000000-0005-0000-0000-000058000000}"/>
    <cellStyle name="style1507628875727" xfId="24" xr:uid="{00000000-0005-0000-0000-000059000000}"/>
    <cellStyle name="style1507628875727 2" xfId="25" xr:uid="{00000000-0005-0000-0000-00005A000000}"/>
    <cellStyle name="style1507628875727 2 2" xfId="290" xr:uid="{00000000-0005-0000-0000-00005B000000}"/>
    <cellStyle name="style1507628875727 2 3" xfId="419" xr:uid="{00000000-0005-0000-0000-00005C000000}"/>
    <cellStyle name="style1507628875727 3" xfId="289" xr:uid="{00000000-0005-0000-0000-00005D000000}"/>
    <cellStyle name="style1507628875727 4" xfId="418" xr:uid="{00000000-0005-0000-0000-00005E000000}"/>
    <cellStyle name="style1507628875872" xfId="26" xr:uid="{00000000-0005-0000-0000-00005F000000}"/>
    <cellStyle name="style1507628875872 2" xfId="27" xr:uid="{00000000-0005-0000-0000-000060000000}"/>
    <cellStyle name="style1507628875872 2 2" xfId="292" xr:uid="{00000000-0005-0000-0000-000061000000}"/>
    <cellStyle name="style1507628875872 2 3" xfId="421" xr:uid="{00000000-0005-0000-0000-000062000000}"/>
    <cellStyle name="style1507628875872 3" xfId="291" xr:uid="{00000000-0005-0000-0000-000063000000}"/>
    <cellStyle name="style1507628875872 4" xfId="420" xr:uid="{00000000-0005-0000-0000-000064000000}"/>
    <cellStyle name="style1507628875977" xfId="28" xr:uid="{00000000-0005-0000-0000-000065000000}"/>
    <cellStyle name="style1507628875977 2" xfId="29" xr:uid="{00000000-0005-0000-0000-000066000000}"/>
    <cellStyle name="style1507628875977 2 2" xfId="294" xr:uid="{00000000-0005-0000-0000-000067000000}"/>
    <cellStyle name="style1507628875977 2 3" xfId="423" xr:uid="{00000000-0005-0000-0000-000068000000}"/>
    <cellStyle name="style1507628875977 3" xfId="293" xr:uid="{00000000-0005-0000-0000-000069000000}"/>
    <cellStyle name="style1507628875977 4" xfId="422" xr:uid="{00000000-0005-0000-0000-00006A000000}"/>
    <cellStyle name="style1507628876114" xfId="30" xr:uid="{00000000-0005-0000-0000-00006B000000}"/>
    <cellStyle name="style1507628876114 2" xfId="31" xr:uid="{00000000-0005-0000-0000-00006C000000}"/>
    <cellStyle name="style1507628876114 2 2" xfId="296" xr:uid="{00000000-0005-0000-0000-00006D000000}"/>
    <cellStyle name="style1507628876114 2 3" xfId="425" xr:uid="{00000000-0005-0000-0000-00006E000000}"/>
    <cellStyle name="style1507628876114 3" xfId="295" xr:uid="{00000000-0005-0000-0000-00006F000000}"/>
    <cellStyle name="style1507628876114 4" xfId="424" xr:uid="{00000000-0005-0000-0000-000070000000}"/>
    <cellStyle name="style1507628876302" xfId="32" xr:uid="{00000000-0005-0000-0000-000071000000}"/>
    <cellStyle name="style1507628876302 2" xfId="33" xr:uid="{00000000-0005-0000-0000-000072000000}"/>
    <cellStyle name="style1507628876302 2 2" xfId="298" xr:uid="{00000000-0005-0000-0000-000073000000}"/>
    <cellStyle name="style1507628876302 2 3" xfId="427" xr:uid="{00000000-0005-0000-0000-000074000000}"/>
    <cellStyle name="style1507628876302 3" xfId="297" xr:uid="{00000000-0005-0000-0000-000075000000}"/>
    <cellStyle name="style1507628876302 4" xfId="426" xr:uid="{00000000-0005-0000-0000-000076000000}"/>
    <cellStyle name="style1507628876462" xfId="34" xr:uid="{00000000-0005-0000-0000-000077000000}"/>
    <cellStyle name="style1507628876462 2" xfId="35" xr:uid="{00000000-0005-0000-0000-000078000000}"/>
    <cellStyle name="style1507628876462 2 2" xfId="300" xr:uid="{00000000-0005-0000-0000-000079000000}"/>
    <cellStyle name="style1507628876462 2 3" xfId="429" xr:uid="{00000000-0005-0000-0000-00007A000000}"/>
    <cellStyle name="style1507628876462 3" xfId="299" xr:uid="{00000000-0005-0000-0000-00007B000000}"/>
    <cellStyle name="style1507628876462 4" xfId="428" xr:uid="{00000000-0005-0000-0000-00007C000000}"/>
    <cellStyle name="style1507628876567" xfId="36" xr:uid="{00000000-0005-0000-0000-00007D000000}"/>
    <cellStyle name="style1507628876567 2" xfId="37" xr:uid="{00000000-0005-0000-0000-00007E000000}"/>
    <cellStyle name="style1507628876567 2 2" xfId="302" xr:uid="{00000000-0005-0000-0000-00007F000000}"/>
    <cellStyle name="style1507628876567 2 3" xfId="431" xr:uid="{00000000-0005-0000-0000-000080000000}"/>
    <cellStyle name="style1507628876567 3" xfId="301" xr:uid="{00000000-0005-0000-0000-000081000000}"/>
    <cellStyle name="style1507628876567 4" xfId="430" xr:uid="{00000000-0005-0000-0000-000082000000}"/>
    <cellStyle name="style1507628876700" xfId="38" xr:uid="{00000000-0005-0000-0000-000083000000}"/>
    <cellStyle name="style1507628876700 2" xfId="39" xr:uid="{00000000-0005-0000-0000-000084000000}"/>
    <cellStyle name="style1507628876700 2 2" xfId="304" xr:uid="{00000000-0005-0000-0000-000085000000}"/>
    <cellStyle name="style1507628876700 2 3" xfId="433" xr:uid="{00000000-0005-0000-0000-000086000000}"/>
    <cellStyle name="style1507628876700 3" xfId="303" xr:uid="{00000000-0005-0000-0000-000087000000}"/>
    <cellStyle name="style1507628876700 4" xfId="432" xr:uid="{00000000-0005-0000-0000-000088000000}"/>
    <cellStyle name="style1507628876837" xfId="40" xr:uid="{00000000-0005-0000-0000-000089000000}"/>
    <cellStyle name="style1507628876837 2" xfId="41" xr:uid="{00000000-0005-0000-0000-00008A000000}"/>
    <cellStyle name="style1507628876837 2 2" xfId="306" xr:uid="{00000000-0005-0000-0000-00008B000000}"/>
    <cellStyle name="style1507628876837 2 3" xfId="435" xr:uid="{00000000-0005-0000-0000-00008C000000}"/>
    <cellStyle name="style1507628876837 3" xfId="305" xr:uid="{00000000-0005-0000-0000-00008D000000}"/>
    <cellStyle name="style1507628876837 4" xfId="434" xr:uid="{00000000-0005-0000-0000-00008E000000}"/>
    <cellStyle name="style1507628876977" xfId="42" xr:uid="{00000000-0005-0000-0000-00008F000000}"/>
    <cellStyle name="style1507628876977 2" xfId="43" xr:uid="{00000000-0005-0000-0000-000090000000}"/>
    <cellStyle name="style1507628876977 2 2" xfId="308" xr:uid="{00000000-0005-0000-0000-000091000000}"/>
    <cellStyle name="style1507628876977 2 3" xfId="437" xr:uid="{00000000-0005-0000-0000-000092000000}"/>
    <cellStyle name="style1507628876977 3" xfId="307" xr:uid="{00000000-0005-0000-0000-000093000000}"/>
    <cellStyle name="style1507628876977 4" xfId="436" xr:uid="{00000000-0005-0000-0000-000094000000}"/>
    <cellStyle name="style1507628877091" xfId="44" xr:uid="{00000000-0005-0000-0000-000095000000}"/>
    <cellStyle name="style1507628877091 2" xfId="45" xr:uid="{00000000-0005-0000-0000-000096000000}"/>
    <cellStyle name="style1507628877091 2 2" xfId="310" xr:uid="{00000000-0005-0000-0000-000097000000}"/>
    <cellStyle name="style1507628877091 2 3" xfId="439" xr:uid="{00000000-0005-0000-0000-000098000000}"/>
    <cellStyle name="style1507628877091 3" xfId="309" xr:uid="{00000000-0005-0000-0000-000099000000}"/>
    <cellStyle name="style1507628877091 4" xfId="438" xr:uid="{00000000-0005-0000-0000-00009A000000}"/>
    <cellStyle name="style1507628877262" xfId="46" xr:uid="{00000000-0005-0000-0000-00009B000000}"/>
    <cellStyle name="style1507628877262 2" xfId="47" xr:uid="{00000000-0005-0000-0000-00009C000000}"/>
    <cellStyle name="style1507628877262 2 2" xfId="312" xr:uid="{00000000-0005-0000-0000-00009D000000}"/>
    <cellStyle name="style1507628877262 2 3" xfId="441" xr:uid="{00000000-0005-0000-0000-00009E000000}"/>
    <cellStyle name="style1507628877262 3" xfId="311" xr:uid="{00000000-0005-0000-0000-00009F000000}"/>
    <cellStyle name="style1507628877262 4" xfId="440" xr:uid="{00000000-0005-0000-0000-0000A0000000}"/>
    <cellStyle name="style1507628877477" xfId="48" xr:uid="{00000000-0005-0000-0000-0000A1000000}"/>
    <cellStyle name="style1507628877477 2" xfId="49" xr:uid="{00000000-0005-0000-0000-0000A2000000}"/>
    <cellStyle name="style1507628877477 2 2" xfId="314" xr:uid="{00000000-0005-0000-0000-0000A3000000}"/>
    <cellStyle name="style1507628877477 2 3" xfId="443" xr:uid="{00000000-0005-0000-0000-0000A4000000}"/>
    <cellStyle name="style1507628877477 3" xfId="313" xr:uid="{00000000-0005-0000-0000-0000A5000000}"/>
    <cellStyle name="style1507628877477 4" xfId="442" xr:uid="{00000000-0005-0000-0000-0000A6000000}"/>
    <cellStyle name="style1515050498436" xfId="101" xr:uid="{00000000-0005-0000-0000-0000A7000000}"/>
    <cellStyle name="style1515050498436 2" xfId="362" xr:uid="{00000000-0005-0000-0000-0000A8000000}"/>
    <cellStyle name="style1515050498436 3" xfId="491" xr:uid="{00000000-0005-0000-0000-0000A9000000}"/>
    <cellStyle name="style1515050498627" xfId="102" xr:uid="{00000000-0005-0000-0000-0000AA000000}"/>
    <cellStyle name="style1515050498627 2" xfId="363" xr:uid="{00000000-0005-0000-0000-0000AB000000}"/>
    <cellStyle name="style1515050498627 3" xfId="492" xr:uid="{00000000-0005-0000-0000-0000AC000000}"/>
    <cellStyle name="style1515050498799" xfId="107" xr:uid="{00000000-0005-0000-0000-0000AD000000}"/>
    <cellStyle name="style1515050498799 2" xfId="368" xr:uid="{00000000-0005-0000-0000-0000AE000000}"/>
    <cellStyle name="style1515050498799 3" xfId="497" xr:uid="{00000000-0005-0000-0000-0000AF000000}"/>
    <cellStyle name="style1515050498959" xfId="108" xr:uid="{00000000-0005-0000-0000-0000B0000000}"/>
    <cellStyle name="style1515050498959 2" xfId="369" xr:uid="{00000000-0005-0000-0000-0000B1000000}"/>
    <cellStyle name="style1515050498959 3" xfId="498" xr:uid="{00000000-0005-0000-0000-0000B2000000}"/>
    <cellStyle name="style1515050500463" xfId="86" xr:uid="{00000000-0005-0000-0000-0000B3000000}"/>
    <cellStyle name="style1515050500463 2" xfId="347" xr:uid="{00000000-0005-0000-0000-0000B4000000}"/>
    <cellStyle name="style1515050500463 3" xfId="476" xr:uid="{00000000-0005-0000-0000-0000B5000000}"/>
    <cellStyle name="style1515050500611" xfId="88" xr:uid="{00000000-0005-0000-0000-0000B6000000}"/>
    <cellStyle name="style1515050500611 2" xfId="349" xr:uid="{00000000-0005-0000-0000-0000B7000000}"/>
    <cellStyle name="style1515050500611 3" xfId="478" xr:uid="{00000000-0005-0000-0000-0000B8000000}"/>
    <cellStyle name="style1515050501768" xfId="93" xr:uid="{00000000-0005-0000-0000-0000B9000000}"/>
    <cellStyle name="style1515050501768 2" xfId="354" xr:uid="{00000000-0005-0000-0000-0000BA000000}"/>
    <cellStyle name="style1515050501768 3" xfId="483" xr:uid="{00000000-0005-0000-0000-0000BB000000}"/>
    <cellStyle name="style1515050501908" xfId="92" xr:uid="{00000000-0005-0000-0000-0000BC000000}"/>
    <cellStyle name="style1515050501908 2" xfId="353" xr:uid="{00000000-0005-0000-0000-0000BD000000}"/>
    <cellStyle name="style1515050501908 3" xfId="482" xr:uid="{00000000-0005-0000-0000-0000BE000000}"/>
    <cellStyle name="style1515050502072" xfId="94" xr:uid="{00000000-0005-0000-0000-0000BF000000}"/>
    <cellStyle name="style1515050502072 2" xfId="355" xr:uid="{00000000-0005-0000-0000-0000C0000000}"/>
    <cellStyle name="style1515050502072 3" xfId="484" xr:uid="{00000000-0005-0000-0000-0000C1000000}"/>
    <cellStyle name="style1515050503588" xfId="83" xr:uid="{00000000-0005-0000-0000-0000C2000000}"/>
    <cellStyle name="style1515050503588 2" xfId="344" xr:uid="{00000000-0005-0000-0000-0000C3000000}"/>
    <cellStyle name="style1515050503588 3" xfId="473" xr:uid="{00000000-0005-0000-0000-0000C4000000}"/>
    <cellStyle name="style1515050503740" xfId="84" xr:uid="{00000000-0005-0000-0000-0000C5000000}"/>
    <cellStyle name="style1515050503740 2" xfId="345" xr:uid="{00000000-0005-0000-0000-0000C6000000}"/>
    <cellStyle name="style1515050503740 3" xfId="474" xr:uid="{00000000-0005-0000-0000-0000C7000000}"/>
    <cellStyle name="style1515050503881" xfId="89" xr:uid="{00000000-0005-0000-0000-0000C8000000}"/>
    <cellStyle name="style1515050503881 2" xfId="350" xr:uid="{00000000-0005-0000-0000-0000C9000000}"/>
    <cellStyle name="style1515050503881 3" xfId="479" xr:uid="{00000000-0005-0000-0000-0000CA000000}"/>
    <cellStyle name="style1515050504080" xfId="90" xr:uid="{00000000-0005-0000-0000-0000CB000000}"/>
    <cellStyle name="style1515050504080 2" xfId="351" xr:uid="{00000000-0005-0000-0000-0000CC000000}"/>
    <cellStyle name="style1515050504080 3" xfId="480" xr:uid="{00000000-0005-0000-0000-0000CD000000}"/>
    <cellStyle name="style1515050504318" xfId="85" xr:uid="{00000000-0005-0000-0000-0000CE000000}"/>
    <cellStyle name="style1515050504318 2" xfId="346" xr:uid="{00000000-0005-0000-0000-0000CF000000}"/>
    <cellStyle name="style1515050504318 3" xfId="475" xr:uid="{00000000-0005-0000-0000-0000D0000000}"/>
    <cellStyle name="style1515050504580" xfId="87" xr:uid="{00000000-0005-0000-0000-0000D1000000}"/>
    <cellStyle name="style1515050504580 2" xfId="348" xr:uid="{00000000-0005-0000-0000-0000D2000000}"/>
    <cellStyle name="style1515050504580 3" xfId="477" xr:uid="{00000000-0005-0000-0000-0000D3000000}"/>
    <cellStyle name="style1515050504721" xfId="91" xr:uid="{00000000-0005-0000-0000-0000D4000000}"/>
    <cellStyle name="style1515050504721 2" xfId="352" xr:uid="{00000000-0005-0000-0000-0000D5000000}"/>
    <cellStyle name="style1515050504721 3" xfId="481" xr:uid="{00000000-0005-0000-0000-0000D6000000}"/>
    <cellStyle name="style1515050504869" xfId="95" xr:uid="{00000000-0005-0000-0000-0000D7000000}"/>
    <cellStyle name="style1515050504869 2" xfId="356" xr:uid="{00000000-0005-0000-0000-0000D8000000}"/>
    <cellStyle name="style1515050504869 3" xfId="485" xr:uid="{00000000-0005-0000-0000-0000D9000000}"/>
    <cellStyle name="style1515050505006" xfId="96" xr:uid="{00000000-0005-0000-0000-0000DA000000}"/>
    <cellStyle name="style1515050505006 2" xfId="357" xr:uid="{00000000-0005-0000-0000-0000DB000000}"/>
    <cellStyle name="style1515050505006 3" xfId="486" xr:uid="{00000000-0005-0000-0000-0000DC000000}"/>
    <cellStyle name="style1515050505162" xfId="97" xr:uid="{00000000-0005-0000-0000-0000DD000000}"/>
    <cellStyle name="style1515050505162 2" xfId="358" xr:uid="{00000000-0005-0000-0000-0000DE000000}"/>
    <cellStyle name="style1515050505162 3" xfId="487" xr:uid="{00000000-0005-0000-0000-0000DF000000}"/>
    <cellStyle name="style1515050505279" xfId="98" xr:uid="{00000000-0005-0000-0000-0000E0000000}"/>
    <cellStyle name="style1515050505279 2" xfId="359" xr:uid="{00000000-0005-0000-0000-0000E1000000}"/>
    <cellStyle name="style1515050505279 3" xfId="488" xr:uid="{00000000-0005-0000-0000-0000E2000000}"/>
    <cellStyle name="style1515050505416" xfId="99" xr:uid="{00000000-0005-0000-0000-0000E3000000}"/>
    <cellStyle name="style1515050505416 2" xfId="360" xr:uid="{00000000-0005-0000-0000-0000E4000000}"/>
    <cellStyle name="style1515050505416 3" xfId="489" xr:uid="{00000000-0005-0000-0000-0000E5000000}"/>
    <cellStyle name="style1515050505557" xfId="100" xr:uid="{00000000-0005-0000-0000-0000E6000000}"/>
    <cellStyle name="style1515050505557 2" xfId="361" xr:uid="{00000000-0005-0000-0000-0000E7000000}"/>
    <cellStyle name="style1515050505557 3" xfId="490" xr:uid="{00000000-0005-0000-0000-0000E8000000}"/>
    <cellStyle name="style1515050505717" xfId="103" xr:uid="{00000000-0005-0000-0000-0000E9000000}"/>
    <cellStyle name="style1515050505717 2" xfId="364" xr:uid="{00000000-0005-0000-0000-0000EA000000}"/>
    <cellStyle name="style1515050505717 3" xfId="493" xr:uid="{00000000-0005-0000-0000-0000EB000000}"/>
    <cellStyle name="style1515050505834" xfId="104" xr:uid="{00000000-0005-0000-0000-0000EC000000}"/>
    <cellStyle name="style1515050505834 2" xfId="365" xr:uid="{00000000-0005-0000-0000-0000ED000000}"/>
    <cellStyle name="style1515050505834 3" xfId="494" xr:uid="{00000000-0005-0000-0000-0000EE000000}"/>
    <cellStyle name="style1515050505971" xfId="105" xr:uid="{00000000-0005-0000-0000-0000EF000000}"/>
    <cellStyle name="style1515050505971 2" xfId="366" xr:uid="{00000000-0005-0000-0000-0000F0000000}"/>
    <cellStyle name="style1515050505971 3" xfId="495" xr:uid="{00000000-0005-0000-0000-0000F1000000}"/>
    <cellStyle name="style1515050506107" xfId="106" xr:uid="{00000000-0005-0000-0000-0000F2000000}"/>
    <cellStyle name="style1515050506107 2" xfId="367" xr:uid="{00000000-0005-0000-0000-0000F3000000}"/>
    <cellStyle name="style1515050506107 3" xfId="496" xr:uid="{00000000-0005-0000-0000-0000F4000000}"/>
    <cellStyle name="style1515050506248" xfId="109" xr:uid="{00000000-0005-0000-0000-0000F5000000}"/>
    <cellStyle name="style1515050506248 2" xfId="370" xr:uid="{00000000-0005-0000-0000-0000F6000000}"/>
    <cellStyle name="style1515050506248 3" xfId="499" xr:uid="{00000000-0005-0000-0000-0000F7000000}"/>
    <cellStyle name="style1515050506365" xfId="110" xr:uid="{00000000-0005-0000-0000-0000F8000000}"/>
    <cellStyle name="style1515050506365 2" xfId="371" xr:uid="{00000000-0005-0000-0000-0000F9000000}"/>
    <cellStyle name="style1515050506365 3" xfId="500" xr:uid="{00000000-0005-0000-0000-0000FA000000}"/>
    <cellStyle name="style1515050506553" xfId="111" xr:uid="{00000000-0005-0000-0000-0000FB000000}"/>
    <cellStyle name="style1515050506553 2" xfId="372" xr:uid="{00000000-0005-0000-0000-0000FC000000}"/>
    <cellStyle name="style1515050506553 3" xfId="501" xr:uid="{00000000-0005-0000-0000-0000FD000000}"/>
    <cellStyle name="style1515050506799" xfId="112" xr:uid="{00000000-0005-0000-0000-0000FE000000}"/>
    <cellStyle name="style1515050506799 2" xfId="373" xr:uid="{00000000-0005-0000-0000-0000FF000000}"/>
    <cellStyle name="style1515050506799 3" xfId="502" xr:uid="{00000000-0005-0000-0000-000000010000}"/>
    <cellStyle name="style1533710832073" xfId="55" xr:uid="{00000000-0005-0000-0000-000001010000}"/>
    <cellStyle name="style1533710832073 2" xfId="316" xr:uid="{00000000-0005-0000-0000-000002010000}"/>
    <cellStyle name="style1533710832073 3" xfId="445" xr:uid="{00000000-0005-0000-0000-000003010000}"/>
    <cellStyle name="style1533710832206" xfId="56" xr:uid="{00000000-0005-0000-0000-000004010000}"/>
    <cellStyle name="style1533710832206 2" xfId="317" xr:uid="{00000000-0005-0000-0000-000005010000}"/>
    <cellStyle name="style1533710832206 3" xfId="446" xr:uid="{00000000-0005-0000-0000-000006010000}"/>
    <cellStyle name="style1533710832335" xfId="54" xr:uid="{00000000-0005-0000-0000-000007010000}"/>
    <cellStyle name="style1533710832335 2" xfId="315" xr:uid="{00000000-0005-0000-0000-000008010000}"/>
    <cellStyle name="style1533710832335 3" xfId="444" xr:uid="{00000000-0005-0000-0000-000009010000}"/>
    <cellStyle name="style1533710832698" xfId="73" xr:uid="{00000000-0005-0000-0000-00000A010000}"/>
    <cellStyle name="style1533710832698 2" xfId="334" xr:uid="{00000000-0005-0000-0000-00000B010000}"/>
    <cellStyle name="style1533710832698 3" xfId="463" xr:uid="{00000000-0005-0000-0000-00000C010000}"/>
    <cellStyle name="style1533710832816" xfId="74" xr:uid="{00000000-0005-0000-0000-00000D010000}"/>
    <cellStyle name="style1533710832816 2" xfId="335" xr:uid="{00000000-0005-0000-0000-00000E010000}"/>
    <cellStyle name="style1533710832816 3" xfId="464" xr:uid="{00000000-0005-0000-0000-00000F010000}"/>
    <cellStyle name="style1533710832945" xfId="78" xr:uid="{00000000-0005-0000-0000-000010010000}"/>
    <cellStyle name="style1533710832945 2" xfId="339" xr:uid="{00000000-0005-0000-0000-000011010000}"/>
    <cellStyle name="style1533710832945 3" xfId="468" xr:uid="{00000000-0005-0000-0000-000012010000}"/>
    <cellStyle name="style1533710833066" xfId="79" xr:uid="{00000000-0005-0000-0000-000013010000}"/>
    <cellStyle name="style1533710833066 2" xfId="340" xr:uid="{00000000-0005-0000-0000-000014010000}"/>
    <cellStyle name="style1533710833066 3" xfId="469" xr:uid="{00000000-0005-0000-0000-000015010000}"/>
    <cellStyle name="style1533710834195" xfId="61" xr:uid="{00000000-0005-0000-0000-000016010000}"/>
    <cellStyle name="style1533710834195 2" xfId="322" xr:uid="{00000000-0005-0000-0000-000017010000}"/>
    <cellStyle name="style1533710834195 3" xfId="451" xr:uid="{00000000-0005-0000-0000-000018010000}"/>
    <cellStyle name="style1533710834308" xfId="62" xr:uid="{00000000-0005-0000-0000-000019010000}"/>
    <cellStyle name="style1533710834308 2" xfId="323" xr:uid="{00000000-0005-0000-0000-00001A010000}"/>
    <cellStyle name="style1533710834308 3" xfId="452" xr:uid="{00000000-0005-0000-0000-00001B010000}"/>
    <cellStyle name="style1533710835198" xfId="66" xr:uid="{00000000-0005-0000-0000-00001C010000}"/>
    <cellStyle name="style1533710835198 2" xfId="327" xr:uid="{00000000-0005-0000-0000-00001D010000}"/>
    <cellStyle name="style1533710835198 3" xfId="456" xr:uid="{00000000-0005-0000-0000-00001E010000}"/>
    <cellStyle name="style1533710835312" xfId="67" xr:uid="{00000000-0005-0000-0000-00001F010000}"/>
    <cellStyle name="style1533710835312 2" xfId="328" xr:uid="{00000000-0005-0000-0000-000020010000}"/>
    <cellStyle name="style1533710835312 3" xfId="457" xr:uid="{00000000-0005-0000-0000-000021010000}"/>
    <cellStyle name="style1533710836124" xfId="57" xr:uid="{00000000-0005-0000-0000-000022010000}"/>
    <cellStyle name="style1533710836124 2" xfId="318" xr:uid="{00000000-0005-0000-0000-000023010000}"/>
    <cellStyle name="style1533710836124 3" xfId="447" xr:uid="{00000000-0005-0000-0000-000024010000}"/>
    <cellStyle name="style1533710836253" xfId="58" xr:uid="{00000000-0005-0000-0000-000025010000}"/>
    <cellStyle name="style1533710836253 2" xfId="319" xr:uid="{00000000-0005-0000-0000-000026010000}"/>
    <cellStyle name="style1533710836253 3" xfId="448" xr:uid="{00000000-0005-0000-0000-000027010000}"/>
    <cellStyle name="style1533710836359" xfId="59" xr:uid="{00000000-0005-0000-0000-000028010000}"/>
    <cellStyle name="style1533710836359 2" xfId="320" xr:uid="{00000000-0005-0000-0000-000029010000}"/>
    <cellStyle name="style1533710836359 3" xfId="449" xr:uid="{00000000-0005-0000-0000-00002A010000}"/>
    <cellStyle name="style1533710836464" xfId="63" xr:uid="{00000000-0005-0000-0000-00002B010000}"/>
    <cellStyle name="style1533710836464 2" xfId="324" xr:uid="{00000000-0005-0000-0000-00002C010000}"/>
    <cellStyle name="style1533710836464 3" xfId="453" xr:uid="{00000000-0005-0000-0000-00002D010000}"/>
    <cellStyle name="style1533710836605" xfId="64" xr:uid="{00000000-0005-0000-0000-00002E010000}"/>
    <cellStyle name="style1533710836605 2" xfId="325" xr:uid="{00000000-0005-0000-0000-00002F010000}"/>
    <cellStyle name="style1533710836605 3" xfId="454" xr:uid="{00000000-0005-0000-0000-000030010000}"/>
    <cellStyle name="style1533710836757" xfId="60" xr:uid="{00000000-0005-0000-0000-000031010000}"/>
    <cellStyle name="style1533710836757 2" xfId="321" xr:uid="{00000000-0005-0000-0000-000032010000}"/>
    <cellStyle name="style1533710836757 3" xfId="450" xr:uid="{00000000-0005-0000-0000-000033010000}"/>
    <cellStyle name="style1533710836898" xfId="65" xr:uid="{00000000-0005-0000-0000-000034010000}"/>
    <cellStyle name="style1533710836898 2" xfId="326" xr:uid="{00000000-0005-0000-0000-000035010000}"/>
    <cellStyle name="style1533710836898 3" xfId="455" xr:uid="{00000000-0005-0000-0000-000036010000}"/>
    <cellStyle name="style1533710837042" xfId="68" xr:uid="{00000000-0005-0000-0000-000037010000}"/>
    <cellStyle name="style1533710837042 2" xfId="329" xr:uid="{00000000-0005-0000-0000-000038010000}"/>
    <cellStyle name="style1533710837042 3" xfId="458" xr:uid="{00000000-0005-0000-0000-000039010000}"/>
    <cellStyle name="style1533710837281" xfId="69" xr:uid="{00000000-0005-0000-0000-00003A010000}"/>
    <cellStyle name="style1533710837281 2" xfId="330" xr:uid="{00000000-0005-0000-0000-00003B010000}"/>
    <cellStyle name="style1533710837281 3" xfId="459" xr:uid="{00000000-0005-0000-0000-00003C010000}"/>
    <cellStyle name="style1533710837484" xfId="70" xr:uid="{00000000-0005-0000-0000-00003D010000}"/>
    <cellStyle name="style1533710837484 2" xfId="331" xr:uid="{00000000-0005-0000-0000-00003E010000}"/>
    <cellStyle name="style1533710837484 3" xfId="460" xr:uid="{00000000-0005-0000-0000-00003F010000}"/>
    <cellStyle name="style1533710837585" xfId="71" xr:uid="{00000000-0005-0000-0000-000040010000}"/>
    <cellStyle name="style1533710837585 2" xfId="332" xr:uid="{00000000-0005-0000-0000-000041010000}"/>
    <cellStyle name="style1533710837585 3" xfId="461" xr:uid="{00000000-0005-0000-0000-000042010000}"/>
    <cellStyle name="style1533710837734" xfId="72" xr:uid="{00000000-0005-0000-0000-000043010000}"/>
    <cellStyle name="style1533710837734 2" xfId="333" xr:uid="{00000000-0005-0000-0000-000044010000}"/>
    <cellStyle name="style1533710837734 3" xfId="462" xr:uid="{00000000-0005-0000-0000-000045010000}"/>
    <cellStyle name="style1533710837878" xfId="75" xr:uid="{00000000-0005-0000-0000-000046010000}"/>
    <cellStyle name="style1533710837878 2" xfId="336" xr:uid="{00000000-0005-0000-0000-000047010000}"/>
    <cellStyle name="style1533710837878 3" xfId="465" xr:uid="{00000000-0005-0000-0000-000048010000}"/>
    <cellStyle name="style1533710837991" xfId="76" xr:uid="{00000000-0005-0000-0000-000049010000}"/>
    <cellStyle name="style1533710837991 2" xfId="337" xr:uid="{00000000-0005-0000-0000-00004A010000}"/>
    <cellStyle name="style1533710837991 3" xfId="466" xr:uid="{00000000-0005-0000-0000-00004B010000}"/>
    <cellStyle name="style1533710838136" xfId="77" xr:uid="{00000000-0005-0000-0000-00004C010000}"/>
    <cellStyle name="style1533710838136 2" xfId="338" xr:uid="{00000000-0005-0000-0000-00004D010000}"/>
    <cellStyle name="style1533710838136 3" xfId="467" xr:uid="{00000000-0005-0000-0000-00004E010000}"/>
    <cellStyle name="style1533710838304" xfId="80" xr:uid="{00000000-0005-0000-0000-00004F010000}"/>
    <cellStyle name="style1533710838304 2" xfId="341" xr:uid="{00000000-0005-0000-0000-000050010000}"/>
    <cellStyle name="style1533710838304 3" xfId="470" xr:uid="{00000000-0005-0000-0000-000051010000}"/>
    <cellStyle name="style1533710838433" xfId="81" xr:uid="{00000000-0005-0000-0000-000052010000}"/>
    <cellStyle name="style1533710838433 2" xfId="342" xr:uid="{00000000-0005-0000-0000-000053010000}"/>
    <cellStyle name="style1533710838433 3" xfId="471" xr:uid="{00000000-0005-0000-0000-000054010000}"/>
    <cellStyle name="style1533710838589" xfId="82" xr:uid="{00000000-0005-0000-0000-000055010000}"/>
    <cellStyle name="style1533710838589 2" xfId="343" xr:uid="{00000000-0005-0000-0000-000056010000}"/>
    <cellStyle name="style1533710838589 3" xfId="472" xr:uid="{00000000-0005-0000-0000-000057010000}"/>
    <cellStyle name="style1580457793622" xfId="195" xr:uid="{00000000-0005-0000-0000-000058010000}"/>
    <cellStyle name="style1580457793622 2" xfId="585" xr:uid="{00000000-0005-0000-0000-000059010000}"/>
    <cellStyle name="style1580457793849" xfId="147" xr:uid="{00000000-0005-0000-0000-00005A010000}"/>
    <cellStyle name="style1580457793849 2" xfId="537" xr:uid="{00000000-0005-0000-0000-00005B010000}"/>
    <cellStyle name="style1580457794083" xfId="199" xr:uid="{00000000-0005-0000-0000-00005C010000}"/>
    <cellStyle name="style1580457794083 2" xfId="589" xr:uid="{00000000-0005-0000-0000-00005D010000}"/>
    <cellStyle name="style1580457794357" xfId="148" xr:uid="{00000000-0005-0000-0000-00005E010000}"/>
    <cellStyle name="style1580457794357 2" xfId="538" xr:uid="{00000000-0005-0000-0000-00005F010000}"/>
    <cellStyle name="style1580457795505" xfId="176" xr:uid="{00000000-0005-0000-0000-000060010000}"/>
    <cellStyle name="style1580457795505 2" xfId="566" xr:uid="{00000000-0005-0000-0000-000061010000}"/>
    <cellStyle name="style1580457795661" xfId="177" xr:uid="{00000000-0005-0000-0000-000062010000}"/>
    <cellStyle name="style1580457795661 2" xfId="567" xr:uid="{00000000-0005-0000-0000-000063010000}"/>
    <cellStyle name="style1580457795778" xfId="186" xr:uid="{00000000-0005-0000-0000-000064010000}"/>
    <cellStyle name="style1580457795778 2" xfId="576" xr:uid="{00000000-0005-0000-0000-000065010000}"/>
    <cellStyle name="style1580457795974" xfId="187" xr:uid="{00000000-0005-0000-0000-000066010000}"/>
    <cellStyle name="style1580457795974 2" xfId="577" xr:uid="{00000000-0005-0000-0000-000067010000}"/>
    <cellStyle name="style1580457796193" xfId="178" xr:uid="{00000000-0005-0000-0000-000068010000}"/>
    <cellStyle name="style1580457796193 2" xfId="568" xr:uid="{00000000-0005-0000-0000-000069010000}"/>
    <cellStyle name="style1580457796415" xfId="179" xr:uid="{00000000-0005-0000-0000-00006A010000}"/>
    <cellStyle name="style1580457796415 2" xfId="569" xr:uid="{00000000-0005-0000-0000-00006B010000}"/>
    <cellStyle name="style1580457796677" xfId="180" xr:uid="{00000000-0005-0000-0000-00006C010000}"/>
    <cellStyle name="style1580457796677 2" xfId="570" xr:uid="{00000000-0005-0000-0000-00006D010000}"/>
    <cellStyle name="style1580457796864" xfId="188" xr:uid="{00000000-0005-0000-0000-00006E010000}"/>
    <cellStyle name="style1580457796864 2" xfId="578" xr:uid="{00000000-0005-0000-0000-00006F010000}"/>
    <cellStyle name="style1580457797103" xfId="189" xr:uid="{00000000-0005-0000-0000-000070010000}"/>
    <cellStyle name="style1580457797103 2" xfId="579" xr:uid="{00000000-0005-0000-0000-000071010000}"/>
    <cellStyle name="style1580457797337" xfId="190" xr:uid="{00000000-0005-0000-0000-000072010000}"/>
    <cellStyle name="style1580457797337 2" xfId="580" xr:uid="{00000000-0005-0000-0000-000073010000}"/>
    <cellStyle name="style1580457797509" xfId="191" xr:uid="{00000000-0005-0000-0000-000074010000}"/>
    <cellStyle name="style1580457797509 2" xfId="581" xr:uid="{00000000-0005-0000-0000-000075010000}"/>
    <cellStyle name="style1580457797665" xfId="146" xr:uid="{00000000-0005-0000-0000-000076010000}"/>
    <cellStyle name="style1580457797665 2" xfId="536" xr:uid="{00000000-0005-0000-0000-000077010000}"/>
    <cellStyle name="style1580457797868" xfId="192" xr:uid="{00000000-0005-0000-0000-000078010000}"/>
    <cellStyle name="style1580457797868 2" xfId="582" xr:uid="{00000000-0005-0000-0000-000079010000}"/>
    <cellStyle name="style1580457798114" xfId="193" xr:uid="{00000000-0005-0000-0000-00007A010000}"/>
    <cellStyle name="style1580457798114 2" xfId="583" xr:uid="{00000000-0005-0000-0000-00007B010000}"/>
    <cellStyle name="style1580457798333" xfId="141" xr:uid="{00000000-0005-0000-0000-00007C010000}"/>
    <cellStyle name="style1580457798333 2" xfId="531" xr:uid="{00000000-0005-0000-0000-00007D010000}"/>
    <cellStyle name="style1580457798505" xfId="194" xr:uid="{00000000-0005-0000-0000-00007E010000}"/>
    <cellStyle name="style1580457798505 2" xfId="584" xr:uid="{00000000-0005-0000-0000-00007F010000}"/>
    <cellStyle name="style1580457798677" xfId="196" xr:uid="{00000000-0005-0000-0000-000080010000}"/>
    <cellStyle name="style1580457798677 2" xfId="586" xr:uid="{00000000-0005-0000-0000-000081010000}"/>
    <cellStyle name="style1580457798841" xfId="197" xr:uid="{00000000-0005-0000-0000-000082010000}"/>
    <cellStyle name="style1580457798841 2" xfId="587" xr:uid="{00000000-0005-0000-0000-000083010000}"/>
    <cellStyle name="style1580457799044" xfId="140" xr:uid="{00000000-0005-0000-0000-000084010000}"/>
    <cellStyle name="style1580457799044 2" xfId="530" xr:uid="{00000000-0005-0000-0000-000085010000}"/>
    <cellStyle name="style1580457799208" xfId="198" xr:uid="{00000000-0005-0000-0000-000086010000}"/>
    <cellStyle name="style1580457799208 2" xfId="588" xr:uid="{00000000-0005-0000-0000-000087010000}"/>
    <cellStyle name="style1580457799482" xfId="200" xr:uid="{00000000-0005-0000-0000-000088010000}"/>
    <cellStyle name="style1580457799482 2" xfId="590" xr:uid="{00000000-0005-0000-0000-000089010000}"/>
    <cellStyle name="style1580457799685" xfId="201" xr:uid="{00000000-0005-0000-0000-00008A010000}"/>
    <cellStyle name="style1580457799685 2" xfId="591" xr:uid="{00000000-0005-0000-0000-00008B010000}"/>
    <cellStyle name="style1580457799919" xfId="142" xr:uid="{00000000-0005-0000-0000-00008C010000}"/>
    <cellStyle name="style1580457799919 2" xfId="532" xr:uid="{00000000-0005-0000-0000-00008D010000}"/>
    <cellStyle name="style1580457800091" xfId="202" xr:uid="{00000000-0005-0000-0000-00008E010000}"/>
    <cellStyle name="style1580457800091 2" xfId="592" xr:uid="{00000000-0005-0000-0000-00008F010000}"/>
    <cellStyle name="style1580457800708" xfId="181" xr:uid="{00000000-0005-0000-0000-000090010000}"/>
    <cellStyle name="style1580457800708 2" xfId="571" xr:uid="{00000000-0005-0000-0000-000091010000}"/>
    <cellStyle name="style1580457800857" xfId="182" xr:uid="{00000000-0005-0000-0000-000092010000}"/>
    <cellStyle name="style1580457800857 2" xfId="572" xr:uid="{00000000-0005-0000-0000-000093010000}"/>
    <cellStyle name="style1580457801075" xfId="183" xr:uid="{00000000-0005-0000-0000-000094010000}"/>
    <cellStyle name="style1580457801075 2" xfId="573" xr:uid="{00000000-0005-0000-0000-000095010000}"/>
    <cellStyle name="style1580457801294" xfId="184" xr:uid="{00000000-0005-0000-0000-000096010000}"/>
    <cellStyle name="style1580457801294 2" xfId="574" xr:uid="{00000000-0005-0000-0000-000097010000}"/>
    <cellStyle name="style1580457801489" xfId="185" xr:uid="{00000000-0005-0000-0000-000098010000}"/>
    <cellStyle name="style1580457801489 2" xfId="575" xr:uid="{00000000-0005-0000-0000-000099010000}"/>
    <cellStyle name="style1580457802575" xfId="209" xr:uid="{00000000-0005-0000-0000-00009A010000}"/>
    <cellStyle name="style1580457802575 2" xfId="599" xr:uid="{00000000-0005-0000-0000-00009B010000}"/>
    <cellStyle name="style1580457802669" xfId="210" xr:uid="{00000000-0005-0000-0000-00009C010000}"/>
    <cellStyle name="style1580457802669 2" xfId="600" xr:uid="{00000000-0005-0000-0000-00009D010000}"/>
    <cellStyle name="style1580457802954" xfId="211" xr:uid="{00000000-0005-0000-0000-00009E010000}"/>
    <cellStyle name="style1580457802954 2" xfId="601" xr:uid="{00000000-0005-0000-0000-00009F010000}"/>
    <cellStyle name="style1580457831650" xfId="204" xr:uid="{00000000-0005-0000-0000-0000A0010000}"/>
    <cellStyle name="style1580457831650 2" xfId="594" xr:uid="{00000000-0005-0000-0000-0000A1010000}"/>
    <cellStyle name="style1580457831775" xfId="205" xr:uid="{00000000-0005-0000-0000-0000A2010000}"/>
    <cellStyle name="style1580457831775 2" xfId="595" xr:uid="{00000000-0005-0000-0000-0000A3010000}"/>
    <cellStyle name="style1580457831900" xfId="203" xr:uid="{00000000-0005-0000-0000-0000A4010000}"/>
    <cellStyle name="style1580457831900 2" xfId="593" xr:uid="{00000000-0005-0000-0000-0000A5010000}"/>
    <cellStyle name="style1580457832326" xfId="168" xr:uid="{00000000-0005-0000-0000-0000A6010000}"/>
    <cellStyle name="style1580457832326 2" xfId="558" xr:uid="{00000000-0005-0000-0000-0000A7010000}"/>
    <cellStyle name="style1580457832443" xfId="144" xr:uid="{00000000-0005-0000-0000-0000A8010000}"/>
    <cellStyle name="style1580457832443 2" xfId="534" xr:uid="{00000000-0005-0000-0000-0000A9010000}"/>
    <cellStyle name="style1580457832560" xfId="172" xr:uid="{00000000-0005-0000-0000-0000AA010000}"/>
    <cellStyle name="style1580457832560 2" xfId="562" xr:uid="{00000000-0005-0000-0000-0000AB010000}"/>
    <cellStyle name="style1580457832689" xfId="145" xr:uid="{00000000-0005-0000-0000-0000AC010000}"/>
    <cellStyle name="style1580457832689 2" xfId="535" xr:uid="{00000000-0005-0000-0000-0000AD010000}"/>
    <cellStyle name="style1580457833834" xfId="149" xr:uid="{00000000-0005-0000-0000-0000AE010000}"/>
    <cellStyle name="style1580457833834 2" xfId="539" xr:uid="{00000000-0005-0000-0000-0000AF010000}"/>
    <cellStyle name="style1580457833990" xfId="150" xr:uid="{00000000-0005-0000-0000-0000B0010000}"/>
    <cellStyle name="style1580457833990 2" xfId="540" xr:uid="{00000000-0005-0000-0000-0000B1010000}"/>
    <cellStyle name="style1580457834154" xfId="159" xr:uid="{00000000-0005-0000-0000-0000B2010000}"/>
    <cellStyle name="style1580457834154 2" xfId="549" xr:uid="{00000000-0005-0000-0000-0000B3010000}"/>
    <cellStyle name="style1580457834377" xfId="160" xr:uid="{00000000-0005-0000-0000-0000B4010000}"/>
    <cellStyle name="style1580457834377 2" xfId="550" xr:uid="{00000000-0005-0000-0000-0000B5010000}"/>
    <cellStyle name="style1580457834611" xfId="151" xr:uid="{00000000-0005-0000-0000-0000B6010000}"/>
    <cellStyle name="style1580457834611 2" xfId="541" xr:uid="{00000000-0005-0000-0000-0000B7010000}"/>
    <cellStyle name="style1580457834783" xfId="152" xr:uid="{00000000-0005-0000-0000-0000B8010000}"/>
    <cellStyle name="style1580457834783 2" xfId="542" xr:uid="{00000000-0005-0000-0000-0000B9010000}"/>
    <cellStyle name="style1580457834912" xfId="153" xr:uid="{00000000-0005-0000-0000-0000BA010000}"/>
    <cellStyle name="style1580457834912 2" xfId="543" xr:uid="{00000000-0005-0000-0000-0000BB010000}"/>
    <cellStyle name="style1580457835064" xfId="161" xr:uid="{00000000-0005-0000-0000-0000BC010000}"/>
    <cellStyle name="style1580457835064 2" xfId="551" xr:uid="{00000000-0005-0000-0000-0000BD010000}"/>
    <cellStyle name="style1580457835267" xfId="162" xr:uid="{00000000-0005-0000-0000-0000BE010000}"/>
    <cellStyle name="style1580457835267 2" xfId="552" xr:uid="{00000000-0005-0000-0000-0000BF010000}"/>
    <cellStyle name="style1580457835541" xfId="163" xr:uid="{00000000-0005-0000-0000-0000C0010000}"/>
    <cellStyle name="style1580457835541 2" xfId="553" xr:uid="{00000000-0005-0000-0000-0000C1010000}"/>
    <cellStyle name="style1580457835693" xfId="164" xr:uid="{00000000-0005-0000-0000-0000C2010000}"/>
    <cellStyle name="style1580457835693 2" xfId="554" xr:uid="{00000000-0005-0000-0000-0000C3010000}"/>
    <cellStyle name="style1580457835916" xfId="143" xr:uid="{00000000-0005-0000-0000-0000C4010000}"/>
    <cellStyle name="style1580457835916 2" xfId="533" xr:uid="{00000000-0005-0000-0000-0000C5010000}"/>
    <cellStyle name="style1580457836131" xfId="165" xr:uid="{00000000-0005-0000-0000-0000C6010000}"/>
    <cellStyle name="style1580457836131 2" xfId="555" xr:uid="{00000000-0005-0000-0000-0000C7010000}"/>
    <cellStyle name="style1580457836334" xfId="166" xr:uid="{00000000-0005-0000-0000-0000C8010000}"/>
    <cellStyle name="style1580457836334 2" xfId="556" xr:uid="{00000000-0005-0000-0000-0000C9010000}"/>
    <cellStyle name="style1580457836549" xfId="114" xr:uid="{00000000-0005-0000-0000-0000CA010000}"/>
    <cellStyle name="style1580457836549 2" xfId="504" xr:uid="{00000000-0005-0000-0000-0000CB010000}"/>
    <cellStyle name="style1580457836681" xfId="167" xr:uid="{00000000-0005-0000-0000-0000CC010000}"/>
    <cellStyle name="style1580457836681 2" xfId="557" xr:uid="{00000000-0005-0000-0000-0000CD010000}"/>
    <cellStyle name="style1580457836826" xfId="169" xr:uid="{00000000-0005-0000-0000-0000CE010000}"/>
    <cellStyle name="style1580457836826 2" xfId="559" xr:uid="{00000000-0005-0000-0000-0000CF010000}"/>
    <cellStyle name="style1580457837049" xfId="170" xr:uid="{00000000-0005-0000-0000-0000D0010000}"/>
    <cellStyle name="style1580457837049 2" xfId="560" xr:uid="{00000000-0005-0000-0000-0000D1010000}"/>
    <cellStyle name="style1580457837252" xfId="113" xr:uid="{00000000-0005-0000-0000-0000D2010000}"/>
    <cellStyle name="style1580457837252 2" xfId="503" xr:uid="{00000000-0005-0000-0000-0000D3010000}"/>
    <cellStyle name="style1580457837435" xfId="171" xr:uid="{00000000-0005-0000-0000-0000D4010000}"/>
    <cellStyle name="style1580457837435 2" xfId="561" xr:uid="{00000000-0005-0000-0000-0000D5010000}"/>
    <cellStyle name="style1580457837646" xfId="173" xr:uid="{00000000-0005-0000-0000-0000D6010000}"/>
    <cellStyle name="style1580457837646 2" xfId="563" xr:uid="{00000000-0005-0000-0000-0000D7010000}"/>
    <cellStyle name="style1580457837877" xfId="174" xr:uid="{00000000-0005-0000-0000-0000D8010000}"/>
    <cellStyle name="style1580457837877 2" xfId="564" xr:uid="{00000000-0005-0000-0000-0000D9010000}"/>
    <cellStyle name="style1580457838099" xfId="115" xr:uid="{00000000-0005-0000-0000-0000DA010000}"/>
    <cellStyle name="style1580457838099 2" xfId="505" xr:uid="{00000000-0005-0000-0000-0000DB010000}"/>
    <cellStyle name="style1580457838244" xfId="175" xr:uid="{00000000-0005-0000-0000-0000DC010000}"/>
    <cellStyle name="style1580457838244 2" xfId="565" xr:uid="{00000000-0005-0000-0000-0000DD010000}"/>
    <cellStyle name="style1580457838697" xfId="154" xr:uid="{00000000-0005-0000-0000-0000DE010000}"/>
    <cellStyle name="style1580457838697 2" xfId="544" xr:uid="{00000000-0005-0000-0000-0000DF010000}"/>
    <cellStyle name="style1580457838908" xfId="155" xr:uid="{00000000-0005-0000-0000-0000E0010000}"/>
    <cellStyle name="style1580457838908 2" xfId="545" xr:uid="{00000000-0005-0000-0000-0000E1010000}"/>
    <cellStyle name="style1580457839111" xfId="156" xr:uid="{00000000-0005-0000-0000-0000E2010000}"/>
    <cellStyle name="style1580457839111 2" xfId="546" xr:uid="{00000000-0005-0000-0000-0000E3010000}"/>
    <cellStyle name="style1580457839322" xfId="157" xr:uid="{00000000-0005-0000-0000-0000E4010000}"/>
    <cellStyle name="style1580457839322 2" xfId="547" xr:uid="{00000000-0005-0000-0000-0000E5010000}"/>
    <cellStyle name="style1580457839533" xfId="158" xr:uid="{00000000-0005-0000-0000-0000E6010000}"/>
    <cellStyle name="style1580457839533 2" xfId="548" xr:uid="{00000000-0005-0000-0000-0000E7010000}"/>
    <cellStyle name="style1580457840127" xfId="206" xr:uid="{00000000-0005-0000-0000-0000E8010000}"/>
    <cellStyle name="style1580457840127 2" xfId="596" xr:uid="{00000000-0005-0000-0000-0000E9010000}"/>
    <cellStyle name="style1580457840291" xfId="207" xr:uid="{00000000-0005-0000-0000-0000EA010000}"/>
    <cellStyle name="style1580457840291 2" xfId="597" xr:uid="{00000000-0005-0000-0000-0000EB010000}"/>
    <cellStyle name="style1580457840470" xfId="208" xr:uid="{00000000-0005-0000-0000-0000EC010000}"/>
    <cellStyle name="style1580457840470 2" xfId="598" xr:uid="{00000000-0005-0000-0000-0000ED010000}"/>
    <cellStyle name="style1585650543043" xfId="390" xr:uid="{00000000-0005-0000-0000-0000EE010000}"/>
    <cellStyle name="style1585650543168" xfId="374" xr:uid="{00000000-0005-0000-0000-0000EF010000}"/>
    <cellStyle name="style1585650543402" xfId="391" xr:uid="{00000000-0005-0000-0000-0000F0010000}"/>
    <cellStyle name="style1585650584176" xfId="377" xr:uid="{00000000-0005-0000-0000-0000F1010000}"/>
    <cellStyle name="style1585650584316" xfId="381" xr:uid="{00000000-0005-0000-0000-0000F2010000}"/>
    <cellStyle name="style1585650584676" xfId="378" xr:uid="{00000000-0005-0000-0000-0000F3010000}"/>
    <cellStyle name="style1585650584816" xfId="379" xr:uid="{00000000-0005-0000-0000-0000F4010000}"/>
    <cellStyle name="style1585650585066" xfId="380" xr:uid="{00000000-0005-0000-0000-0000F5010000}"/>
    <cellStyle name="style1585650585191" xfId="382" xr:uid="{00000000-0005-0000-0000-0000F6010000}"/>
    <cellStyle name="style1585650585301" xfId="383" xr:uid="{00000000-0005-0000-0000-0000F7010000}"/>
    <cellStyle name="style1585650585566" xfId="384" xr:uid="{00000000-0005-0000-0000-0000F8010000}"/>
    <cellStyle name="style1585650585738" xfId="385" xr:uid="{00000000-0005-0000-0000-0000F9010000}"/>
    <cellStyle name="style1585650585863" xfId="386" xr:uid="{00000000-0005-0000-0000-0000FA010000}"/>
    <cellStyle name="style1585650586504" xfId="387" xr:uid="{00000000-0005-0000-0000-0000FB010000}"/>
    <cellStyle name="style1585650586926" xfId="392" xr:uid="{00000000-0005-0000-0000-0000FC010000}"/>
    <cellStyle name="style1588178155551" xfId="396" xr:uid="{00000000-0005-0000-0000-0000FD010000}"/>
    <cellStyle name="style1588178155809" xfId="395" xr:uid="{00000000-0005-0000-0000-0000FE010000}"/>
    <cellStyle name="style1589879175738" xfId="216" xr:uid="{00000000-0005-0000-0000-0000FF010000}"/>
    <cellStyle name="style1589879175738 2" xfId="606" xr:uid="{00000000-0005-0000-0000-000000020000}"/>
    <cellStyle name="style1589879175809" xfId="212" xr:uid="{00000000-0005-0000-0000-000001020000}"/>
    <cellStyle name="style1589879175809 2" xfId="602" xr:uid="{00000000-0005-0000-0000-000002020000}"/>
    <cellStyle name="style1589879175887" xfId="213" xr:uid="{00000000-0005-0000-0000-000003020000}"/>
    <cellStyle name="style1589879175887 2" xfId="603" xr:uid="{00000000-0005-0000-0000-000004020000}"/>
    <cellStyle name="style1589879175981" xfId="217" xr:uid="{00000000-0005-0000-0000-000005020000}"/>
    <cellStyle name="style1589879175981 2" xfId="607" xr:uid="{00000000-0005-0000-0000-000006020000}"/>
    <cellStyle name="style1589879176051" xfId="214" xr:uid="{00000000-0005-0000-0000-000007020000}"/>
    <cellStyle name="style1589879176051 2" xfId="604" xr:uid="{00000000-0005-0000-0000-000008020000}"/>
    <cellStyle name="style1589879176137" xfId="215" xr:uid="{00000000-0005-0000-0000-000009020000}"/>
    <cellStyle name="style1589879176137 2" xfId="605" xr:uid="{00000000-0005-0000-0000-00000A020000}"/>
    <cellStyle name="style1589879176348" xfId="134" xr:uid="{00000000-0005-0000-0000-00000B020000}"/>
    <cellStyle name="style1589879176348 2" xfId="524" xr:uid="{00000000-0005-0000-0000-00000C020000}"/>
    <cellStyle name="style1589879176414" xfId="119" xr:uid="{00000000-0005-0000-0000-00000D020000}"/>
    <cellStyle name="style1589879176414 2" xfId="509" xr:uid="{00000000-0005-0000-0000-00000E020000}"/>
    <cellStyle name="style1589879176484" xfId="118" xr:uid="{00000000-0005-0000-0000-00000F020000}"/>
    <cellStyle name="style1589879176484 2" xfId="508" xr:uid="{00000000-0005-0000-0000-000010020000}"/>
    <cellStyle name="style1589879176543" xfId="133" xr:uid="{00000000-0005-0000-0000-000011020000}"/>
    <cellStyle name="style1589879176543 2" xfId="523" xr:uid="{00000000-0005-0000-0000-000012020000}"/>
    <cellStyle name="style1589879176613" xfId="120" xr:uid="{00000000-0005-0000-0000-000013020000}"/>
    <cellStyle name="style1589879176613 2" xfId="510" xr:uid="{00000000-0005-0000-0000-000014020000}"/>
    <cellStyle name="style1589879176684" xfId="116" xr:uid="{00000000-0005-0000-0000-000015020000}"/>
    <cellStyle name="style1589879176684 2" xfId="506" xr:uid="{00000000-0005-0000-0000-000016020000}"/>
    <cellStyle name="style1589879176754" xfId="117" xr:uid="{00000000-0005-0000-0000-000017020000}"/>
    <cellStyle name="style1589879176754 2" xfId="507" xr:uid="{00000000-0005-0000-0000-000018020000}"/>
    <cellStyle name="style1589879176817" xfId="132" xr:uid="{00000000-0005-0000-0000-000019020000}"/>
    <cellStyle name="style1589879176817 2" xfId="522" xr:uid="{00000000-0005-0000-0000-00001A020000}"/>
    <cellStyle name="style1589879177082" xfId="121" xr:uid="{00000000-0005-0000-0000-00001B020000}"/>
    <cellStyle name="style1589879177082 2" xfId="511" xr:uid="{00000000-0005-0000-0000-00001C020000}"/>
    <cellStyle name="style1589879177152" xfId="122" xr:uid="{00000000-0005-0000-0000-00001D020000}"/>
    <cellStyle name="style1589879177152 2" xfId="512" xr:uid="{00000000-0005-0000-0000-00001E020000}"/>
    <cellStyle name="style1589879177219" xfId="123" xr:uid="{00000000-0005-0000-0000-00001F020000}"/>
    <cellStyle name="style1589879177219 2" xfId="513" xr:uid="{00000000-0005-0000-0000-000020020000}"/>
    <cellStyle name="style1589879177277" xfId="135" xr:uid="{00000000-0005-0000-0000-000021020000}"/>
    <cellStyle name="style1589879177277 2" xfId="525" xr:uid="{00000000-0005-0000-0000-000022020000}"/>
    <cellStyle name="style1589879571055" xfId="224" xr:uid="{00000000-0005-0000-0000-000023020000}"/>
    <cellStyle name="style1589879571055 2" xfId="614" xr:uid="{00000000-0005-0000-0000-000024020000}"/>
    <cellStyle name="style1589879571121" xfId="225" xr:uid="{00000000-0005-0000-0000-000025020000}"/>
    <cellStyle name="style1589879571121 2" xfId="615" xr:uid="{00000000-0005-0000-0000-000026020000}"/>
    <cellStyle name="style1589879571211" xfId="226" xr:uid="{00000000-0005-0000-0000-000027020000}"/>
    <cellStyle name="style1589879571211 2" xfId="616" xr:uid="{00000000-0005-0000-0000-000028020000}"/>
    <cellStyle name="style1589879571281" xfId="222" xr:uid="{00000000-0005-0000-0000-000029020000}"/>
    <cellStyle name="style1589879571281 2" xfId="612" xr:uid="{00000000-0005-0000-0000-00002A020000}"/>
    <cellStyle name="style1589879571352" xfId="218" xr:uid="{00000000-0005-0000-0000-00002B020000}"/>
    <cellStyle name="style1589879571352 2" xfId="608" xr:uid="{00000000-0005-0000-0000-00002C020000}"/>
    <cellStyle name="style1589879571437" xfId="219" xr:uid="{00000000-0005-0000-0000-00002D020000}"/>
    <cellStyle name="style1589879571437 2" xfId="609" xr:uid="{00000000-0005-0000-0000-00002E020000}"/>
    <cellStyle name="style1589879571562" xfId="223" xr:uid="{00000000-0005-0000-0000-00002F020000}"/>
    <cellStyle name="style1589879571562 2" xfId="613" xr:uid="{00000000-0005-0000-0000-000030020000}"/>
    <cellStyle name="style1589879571641" xfId="220" xr:uid="{00000000-0005-0000-0000-000031020000}"/>
    <cellStyle name="style1589879571641 2" xfId="610" xr:uid="{00000000-0005-0000-0000-000032020000}"/>
    <cellStyle name="style1589879571734" xfId="221" xr:uid="{00000000-0005-0000-0000-000033020000}"/>
    <cellStyle name="style1589879571734 2" xfId="611" xr:uid="{00000000-0005-0000-0000-000034020000}"/>
    <cellStyle name="style1589879571969" xfId="136" xr:uid="{00000000-0005-0000-0000-000035020000}"/>
    <cellStyle name="style1589879571969 2" xfId="526" xr:uid="{00000000-0005-0000-0000-000036020000}"/>
    <cellStyle name="style1589879572039" xfId="127" xr:uid="{00000000-0005-0000-0000-000037020000}"/>
    <cellStyle name="style1589879572039 2" xfId="517" xr:uid="{00000000-0005-0000-0000-000038020000}"/>
    <cellStyle name="style1589879572113" xfId="126" xr:uid="{00000000-0005-0000-0000-000039020000}"/>
    <cellStyle name="style1589879572113 2" xfId="516" xr:uid="{00000000-0005-0000-0000-00003A020000}"/>
    <cellStyle name="style1589879572180" xfId="138" xr:uid="{00000000-0005-0000-0000-00003B020000}"/>
    <cellStyle name="style1589879572180 2" xfId="528" xr:uid="{00000000-0005-0000-0000-00003C020000}"/>
    <cellStyle name="style1589879572250" xfId="128" xr:uid="{00000000-0005-0000-0000-00003D020000}"/>
    <cellStyle name="style1589879572250 2" xfId="518" xr:uid="{00000000-0005-0000-0000-00003E020000}"/>
    <cellStyle name="style1589879572320" xfId="124" xr:uid="{00000000-0005-0000-0000-00003F020000}"/>
    <cellStyle name="style1589879572320 2" xfId="514" xr:uid="{00000000-0005-0000-0000-000040020000}"/>
    <cellStyle name="style1589879572387" xfId="125" xr:uid="{00000000-0005-0000-0000-000041020000}"/>
    <cellStyle name="style1589879572387 2" xfId="515" xr:uid="{00000000-0005-0000-0000-000042020000}"/>
    <cellStyle name="style1589879572449" xfId="137" xr:uid="{00000000-0005-0000-0000-000043020000}"/>
    <cellStyle name="style1589879572449 2" xfId="527" xr:uid="{00000000-0005-0000-0000-000044020000}"/>
    <cellStyle name="style1589879572715" xfId="129" xr:uid="{00000000-0005-0000-0000-000045020000}"/>
    <cellStyle name="style1589879572715 2" xfId="519" xr:uid="{00000000-0005-0000-0000-000046020000}"/>
    <cellStyle name="style1589879572789" xfId="130" xr:uid="{00000000-0005-0000-0000-000047020000}"/>
    <cellStyle name="style1589879572789 2" xfId="520" xr:uid="{00000000-0005-0000-0000-000048020000}"/>
    <cellStyle name="style1589879572855" xfId="131" xr:uid="{00000000-0005-0000-0000-000049020000}"/>
    <cellStyle name="style1589879572855 2" xfId="521" xr:uid="{00000000-0005-0000-0000-00004A020000}"/>
    <cellStyle name="style1589879572918" xfId="139" xr:uid="{00000000-0005-0000-0000-00004B020000}"/>
    <cellStyle name="style1589879572918 2" xfId="529" xr:uid="{00000000-0005-0000-0000-00004C020000}"/>
    <cellStyle name="style1590475934409" xfId="388" xr:uid="{00000000-0005-0000-0000-00004D020000}"/>
    <cellStyle name="style1590475936071" xfId="389" xr:uid="{00000000-0005-0000-0000-00004E020000}"/>
    <cellStyle name="style1590475936285" xfId="376" xr:uid="{00000000-0005-0000-0000-00004F020000}"/>
    <cellStyle name="style1590475936597" xfId="375" xr:uid="{00000000-0005-0000-0000-000050020000}"/>
    <cellStyle name="style1590475936862" xfId="393" xr:uid="{00000000-0005-0000-0000-000051020000}"/>
    <cellStyle name="style1590674752020" xfId="234" xr:uid="{00000000-0005-0000-0000-000052020000}"/>
    <cellStyle name="style1590674752020 2" xfId="624" xr:uid="{00000000-0005-0000-0000-000053020000}"/>
    <cellStyle name="style1590674752087" xfId="233" xr:uid="{00000000-0005-0000-0000-000054020000}"/>
    <cellStyle name="style1590674752087 2" xfId="623" xr:uid="{00000000-0005-0000-0000-000055020000}"/>
    <cellStyle name="style1590674752278" xfId="236" xr:uid="{00000000-0005-0000-0000-000056020000}"/>
    <cellStyle name="style1590674752278 2" xfId="626" xr:uid="{00000000-0005-0000-0000-000057020000}"/>
    <cellStyle name="style1590674752344" xfId="235" xr:uid="{00000000-0005-0000-0000-000058020000}"/>
    <cellStyle name="style1590674752344 2" xfId="625" xr:uid="{00000000-0005-0000-0000-000059020000}"/>
    <cellStyle name="style1590674752641" xfId="238" xr:uid="{00000000-0005-0000-0000-00005A020000}"/>
    <cellStyle name="style1590674752641 2" xfId="628" xr:uid="{00000000-0005-0000-0000-00005B020000}"/>
    <cellStyle name="style1590674752704" xfId="237" xr:uid="{00000000-0005-0000-0000-00005C020000}"/>
    <cellStyle name="style1590674752704 2" xfId="627" xr:uid="{00000000-0005-0000-0000-00005D020000}"/>
    <cellStyle name="style1590674805076" xfId="228" xr:uid="{00000000-0005-0000-0000-00005E020000}"/>
    <cellStyle name="style1590674805076 2" xfId="618" xr:uid="{00000000-0005-0000-0000-00005F020000}"/>
    <cellStyle name="style1590674805134" xfId="227" xr:uid="{00000000-0005-0000-0000-000060020000}"/>
    <cellStyle name="style1590674805134 2" xfId="617" xr:uid="{00000000-0005-0000-0000-000061020000}"/>
    <cellStyle name="style1590674805310" xfId="230" xr:uid="{00000000-0005-0000-0000-000062020000}"/>
    <cellStyle name="style1590674805310 2" xfId="620" xr:uid="{00000000-0005-0000-0000-000063020000}"/>
    <cellStyle name="style1590674805372" xfId="229" xr:uid="{00000000-0005-0000-0000-000064020000}"/>
    <cellStyle name="style1590674805372 2" xfId="619" xr:uid="{00000000-0005-0000-0000-000065020000}"/>
    <cellStyle name="style1590674805646" xfId="232" xr:uid="{00000000-0005-0000-0000-000066020000}"/>
    <cellStyle name="style1590674805646 2" xfId="622" xr:uid="{00000000-0005-0000-0000-000067020000}"/>
    <cellStyle name="style1590674805705" xfId="231" xr:uid="{00000000-0005-0000-0000-000068020000}"/>
    <cellStyle name="style1590674805705 2" xfId="621" xr:uid="{00000000-0005-0000-0000-000069020000}"/>
    <cellStyle name="style1595232207979" xfId="255" xr:uid="{00000000-0005-0000-0000-00006A020000}"/>
    <cellStyle name="style1595232207979 2" xfId="645" xr:uid="{00000000-0005-0000-0000-00006B020000}"/>
    <cellStyle name="style1612520253087" xfId="245" xr:uid="{00000000-0005-0000-0000-00006C020000}"/>
    <cellStyle name="style1612520253087 2" xfId="635" xr:uid="{00000000-0005-0000-0000-00006D020000}"/>
    <cellStyle name="style1612520253363" xfId="246" xr:uid="{00000000-0005-0000-0000-00006E020000}"/>
    <cellStyle name="style1612520253363 2" xfId="636" xr:uid="{00000000-0005-0000-0000-00006F020000}"/>
    <cellStyle name="style1612520253595" xfId="250" xr:uid="{00000000-0005-0000-0000-000070020000}"/>
    <cellStyle name="style1612520253595 2" xfId="640" xr:uid="{00000000-0005-0000-0000-000071020000}"/>
    <cellStyle name="style1612520253802" xfId="251" xr:uid="{00000000-0005-0000-0000-000072020000}"/>
    <cellStyle name="style1612520253802 2" xfId="641" xr:uid="{00000000-0005-0000-0000-000073020000}"/>
    <cellStyle name="style1612520255421" xfId="261" xr:uid="{00000000-0005-0000-0000-000074020000}"/>
    <cellStyle name="style1612520255421 2" xfId="651" xr:uid="{00000000-0005-0000-0000-000075020000}"/>
    <cellStyle name="style1612520255635" xfId="262" xr:uid="{00000000-0005-0000-0000-000076020000}"/>
    <cellStyle name="style1612520255635 2" xfId="652" xr:uid="{00000000-0005-0000-0000-000077020000}"/>
    <cellStyle name="style1612520255886" xfId="271" xr:uid="{00000000-0005-0000-0000-000078020000}"/>
    <cellStyle name="style1612520255886 2" xfId="661" xr:uid="{00000000-0005-0000-0000-000079020000}"/>
    <cellStyle name="style1612520256163" xfId="272" xr:uid="{00000000-0005-0000-0000-00007A020000}"/>
    <cellStyle name="style1612520256163 2" xfId="662" xr:uid="{00000000-0005-0000-0000-00007B020000}"/>
    <cellStyle name="style1612520256374" xfId="263" xr:uid="{00000000-0005-0000-0000-00007C020000}"/>
    <cellStyle name="style1612520256374 2" xfId="653" xr:uid="{00000000-0005-0000-0000-00007D020000}"/>
    <cellStyle name="style1612520256656" xfId="264" xr:uid="{00000000-0005-0000-0000-00007E020000}"/>
    <cellStyle name="style1612520256656 2" xfId="654" xr:uid="{00000000-0005-0000-0000-00007F020000}"/>
    <cellStyle name="style1612520256908" xfId="265" xr:uid="{00000000-0005-0000-0000-000080020000}"/>
    <cellStyle name="style1612520256908 2" xfId="655" xr:uid="{00000000-0005-0000-0000-000081020000}"/>
    <cellStyle name="style1612520257141" xfId="273" xr:uid="{00000000-0005-0000-0000-000082020000}"/>
    <cellStyle name="style1612520257141 2" xfId="663" xr:uid="{00000000-0005-0000-0000-000083020000}"/>
    <cellStyle name="style1612520257426" xfId="274" xr:uid="{00000000-0005-0000-0000-000084020000}"/>
    <cellStyle name="style1612520257426 2" xfId="664" xr:uid="{00000000-0005-0000-0000-000085020000}"/>
    <cellStyle name="style1612520257653" xfId="275" xr:uid="{00000000-0005-0000-0000-000086020000}"/>
    <cellStyle name="style1612520257653 2" xfId="665" xr:uid="{00000000-0005-0000-0000-000087020000}"/>
    <cellStyle name="style1612520257881" xfId="240" xr:uid="{00000000-0005-0000-0000-000088020000}"/>
    <cellStyle name="style1612520257881 2" xfId="630" xr:uid="{00000000-0005-0000-0000-000089020000}"/>
    <cellStyle name="style1612520258096" xfId="241" xr:uid="{00000000-0005-0000-0000-00008A020000}"/>
    <cellStyle name="style1612520258096 2" xfId="631" xr:uid="{00000000-0005-0000-0000-00008B020000}"/>
    <cellStyle name="style1612520258405" xfId="242" xr:uid="{00000000-0005-0000-0000-00008C020000}"/>
    <cellStyle name="style1612520258405 2" xfId="632" xr:uid="{00000000-0005-0000-0000-00008D020000}"/>
    <cellStyle name="style1612520258611" xfId="243" xr:uid="{00000000-0005-0000-0000-00008E020000}"/>
    <cellStyle name="style1612520258611 2" xfId="633" xr:uid="{00000000-0005-0000-0000-00008F020000}"/>
    <cellStyle name="style1612520258810" xfId="244" xr:uid="{00000000-0005-0000-0000-000090020000}"/>
    <cellStyle name="style1612520258810 2" xfId="634" xr:uid="{00000000-0005-0000-0000-000091020000}"/>
    <cellStyle name="style1612520258985" xfId="258" xr:uid="{00000000-0005-0000-0000-000092020000}"/>
    <cellStyle name="style1612520258985 2" xfId="648" xr:uid="{00000000-0005-0000-0000-000093020000}"/>
    <cellStyle name="style1612520259233" xfId="247" xr:uid="{00000000-0005-0000-0000-000094020000}"/>
    <cellStyle name="style1612520259233 2" xfId="637" xr:uid="{00000000-0005-0000-0000-000095020000}"/>
    <cellStyle name="style1612520259572" xfId="248" xr:uid="{00000000-0005-0000-0000-000096020000}"/>
    <cellStyle name="style1612520259572 2" xfId="638" xr:uid="{00000000-0005-0000-0000-000097020000}"/>
    <cellStyle name="style1612520259818" xfId="249" xr:uid="{00000000-0005-0000-0000-000098020000}"/>
    <cellStyle name="style1612520259818 2" xfId="639" xr:uid="{00000000-0005-0000-0000-000099020000}"/>
    <cellStyle name="style1612520259989" xfId="259" xr:uid="{00000000-0005-0000-0000-00009A020000}"/>
    <cellStyle name="style1612520259989 2" xfId="649" xr:uid="{00000000-0005-0000-0000-00009B020000}"/>
    <cellStyle name="style1612520260386" xfId="252" xr:uid="{00000000-0005-0000-0000-00009C020000}"/>
    <cellStyle name="style1612520260386 2" xfId="642" xr:uid="{00000000-0005-0000-0000-00009D020000}"/>
    <cellStyle name="style1612520260655" xfId="253" xr:uid="{00000000-0005-0000-0000-00009E020000}"/>
    <cellStyle name="style1612520260655 2" xfId="643" xr:uid="{00000000-0005-0000-0000-00009F020000}"/>
    <cellStyle name="style1612520260873" xfId="254" xr:uid="{00000000-0005-0000-0000-0000A0020000}"/>
    <cellStyle name="style1612520260873 2" xfId="644" xr:uid="{00000000-0005-0000-0000-0000A1020000}"/>
    <cellStyle name="style1612520261029" xfId="260" xr:uid="{00000000-0005-0000-0000-0000A2020000}"/>
    <cellStyle name="style1612520261029 2" xfId="650" xr:uid="{00000000-0005-0000-0000-0000A3020000}"/>
    <cellStyle name="style1612520261438" xfId="266" xr:uid="{00000000-0005-0000-0000-0000A4020000}"/>
    <cellStyle name="style1612520261438 2" xfId="656" xr:uid="{00000000-0005-0000-0000-0000A5020000}"/>
    <cellStyle name="style1612520261655" xfId="267" xr:uid="{00000000-0005-0000-0000-0000A6020000}"/>
    <cellStyle name="style1612520261655 2" xfId="657" xr:uid="{00000000-0005-0000-0000-0000A7020000}"/>
    <cellStyle name="style1612520261904" xfId="268" xr:uid="{00000000-0005-0000-0000-0000A8020000}"/>
    <cellStyle name="style1612520261904 2" xfId="658" xr:uid="{00000000-0005-0000-0000-0000A9020000}"/>
    <cellStyle name="style1612520262094" xfId="269" xr:uid="{00000000-0005-0000-0000-0000AA020000}"/>
    <cellStyle name="style1612520262094 2" xfId="659" xr:uid="{00000000-0005-0000-0000-0000AB020000}"/>
    <cellStyle name="style1612520262341" xfId="270" xr:uid="{00000000-0005-0000-0000-0000AC020000}"/>
    <cellStyle name="style1612520262341 2" xfId="660" xr:uid="{00000000-0005-0000-0000-0000AD020000}"/>
    <cellStyle name="style1646744876450" xfId="677" xr:uid="{00000000-0005-0000-0000-0000AE020000}"/>
    <cellStyle name="style1646744876540" xfId="401" xr:uid="{00000000-0005-0000-0000-0000AF020000}"/>
    <cellStyle name="style1646744876540 2" xfId="671" xr:uid="{00000000-0005-0000-0000-0000B0020000}"/>
    <cellStyle name="style1646744876620" xfId="674" xr:uid="{00000000-0005-0000-0000-0000B1020000}"/>
    <cellStyle name="style1646744876660" xfId="673" xr:uid="{00000000-0005-0000-0000-0000B2020000}"/>
    <cellStyle name="style1646744876705" xfId="672" xr:uid="{00000000-0005-0000-0000-0000B3020000}"/>
    <cellStyle name="style1646744876835" xfId="676" xr:uid="{00000000-0005-0000-0000-0000B4020000}"/>
    <cellStyle name="style1646744876925" xfId="675" xr:uid="{00000000-0005-0000-0000-0000B5020000}"/>
    <cellStyle name="style1679330791900" xfId="681" xr:uid="{00000000-0005-0000-0000-0000B6020000}"/>
    <cellStyle name="style1679330792015" xfId="684" xr:uid="{00000000-0005-0000-0000-0000B7020000}"/>
    <cellStyle name="style1679330792060" xfId="682" xr:uid="{00000000-0005-0000-0000-0000B8020000}"/>
    <cellStyle name="style1679330792265" xfId="683" xr:uid="{00000000-0005-0000-0000-0000B9020000}"/>
  </cellStyles>
  <dxfs count="0"/>
  <tableStyles count="0" defaultTableStyle="TableStyleMedium2" defaultPivotStyle="PivotStyleLight16"/>
  <colors>
    <mruColors>
      <color rgb="FFF2F2F2"/>
      <color rgb="FFA59D97"/>
      <color rgb="FFC5D9F1"/>
      <color rgb="FF1F497D"/>
      <color rgb="FFEB912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31751</xdr:colOff>
      <xdr:row>0</xdr:row>
      <xdr:rowOff>15874</xdr:rowOff>
    </xdr:from>
    <xdr:to>
      <xdr:col>1</xdr:col>
      <xdr:colOff>1658508</xdr:colOff>
      <xdr:row>4</xdr:row>
      <xdr:rowOff>154639</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31751" y="15874"/>
          <a:ext cx="2051096" cy="870285"/>
        </a:xfrm>
        <a:prstGeom prst="rect">
          <a:avLst/>
        </a:prstGeom>
      </xdr:spPr>
    </xdr:pic>
    <xdr:clientData/>
  </xdr:twoCellAnchor>
  <xdr:twoCellAnchor editAs="oneCell">
    <xdr:from>
      <xdr:col>0</xdr:col>
      <xdr:colOff>31751</xdr:colOff>
      <xdr:row>0</xdr:row>
      <xdr:rowOff>15874</xdr:rowOff>
    </xdr:from>
    <xdr:to>
      <xdr:col>1</xdr:col>
      <xdr:colOff>1658508</xdr:colOff>
      <xdr:row>4</xdr:row>
      <xdr:rowOff>154639</xdr:rowOff>
    </xdr:to>
    <xdr:pic>
      <xdr:nvPicPr>
        <xdr:cNvPr id="3" name="Grafik 2">
          <a:extLst>
            <a:ext uri="{FF2B5EF4-FFF2-40B4-BE49-F238E27FC236}">
              <a16:creationId xmlns:a16="http://schemas.microsoft.com/office/drawing/2014/main" id="{2883DC58-F657-459C-96DE-A581C70F8350}"/>
            </a:ext>
          </a:extLst>
        </xdr:cNvPr>
        <xdr:cNvPicPr>
          <a:picLocks noChangeAspect="1"/>
        </xdr:cNvPicPr>
      </xdr:nvPicPr>
      <xdr:blipFill>
        <a:blip xmlns:r="http://schemas.openxmlformats.org/officeDocument/2006/relationships" r:embed="rId1"/>
        <a:stretch>
          <a:fillRect/>
        </a:stretch>
      </xdr:blipFill>
      <xdr:spPr>
        <a:xfrm>
          <a:off x="28576" y="12699"/>
          <a:ext cx="2058557" cy="86584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forschungsverbund.tu-dortmund.de/forschungsfelder/kindertagesbetreuung/aktuelle-projekte/kindertagesbetreuung-indikatorengestuetzte-dauerbeobachtung-mit-amtlichen-daten-k-ida/" TargetMode="External"/><Relationship Id="rId2" Type="http://schemas.openxmlformats.org/officeDocument/2006/relationships/hyperlink" Target="https://www.dji.de/ueber-uns/projekte/projekte/entwicklung-von-rahmenbedingungen-in-der-kindertagesbetreuung-erik/aktueller-stand-des-forschungsprojektes.html" TargetMode="External"/><Relationship Id="rId1" Type="http://schemas.openxmlformats.org/officeDocument/2006/relationships/hyperlink" Target="https://www.dji.de/ueber-uns/projekte/projekte/entwicklung-von-rahmenbedingungen-in-der-kindertagesbetreuung-erik.html"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C5D9F1"/>
  </sheetPr>
  <dimension ref="A1:M68"/>
  <sheetViews>
    <sheetView showGridLines="0" tabSelected="1" zoomScale="80" zoomScaleNormal="80" workbookViewId="0"/>
  </sheetViews>
  <sheetFormatPr baseColWidth="10" defaultColWidth="11" defaultRowHeight="15"/>
  <cols>
    <col min="1" max="1" width="5.625" style="905" customWidth="1"/>
    <col min="2" max="2" width="30.625" style="905" customWidth="1"/>
    <col min="3" max="3" width="7.625" style="905" customWidth="1"/>
    <col min="4" max="5" width="50.625" style="905" customWidth="1"/>
    <col min="6" max="6" width="40.625" style="905" customWidth="1"/>
    <col min="7" max="12" width="12.625" style="905" customWidth="1"/>
    <col min="13" max="16384" width="11" style="905"/>
  </cols>
  <sheetData>
    <row r="1" spans="1:12">
      <c r="A1" s="140"/>
      <c r="B1" s="140"/>
      <c r="C1" s="140"/>
      <c r="D1" s="140"/>
      <c r="E1" s="140"/>
      <c r="F1" s="140"/>
      <c r="G1" s="140"/>
      <c r="H1" s="140"/>
      <c r="I1" s="140"/>
      <c r="J1" s="140"/>
      <c r="K1" s="140"/>
      <c r="L1" s="140"/>
    </row>
    <row r="2" spans="1:12">
      <c r="A2" s="140"/>
      <c r="B2" s="140"/>
      <c r="C2" s="140"/>
      <c r="D2" s="140"/>
      <c r="E2" s="140"/>
      <c r="F2" s="140"/>
      <c r="G2" s="140"/>
      <c r="H2" s="140"/>
      <c r="I2" s="140"/>
      <c r="J2" s="140"/>
      <c r="K2" s="140"/>
      <c r="L2" s="140"/>
    </row>
    <row r="3" spans="1:12">
      <c r="A3" s="140"/>
      <c r="B3" s="140"/>
      <c r="C3" s="140"/>
      <c r="D3" s="140"/>
      <c r="E3" s="140"/>
      <c r="F3" s="140"/>
      <c r="G3" s="140"/>
      <c r="H3" s="140"/>
      <c r="I3" s="140"/>
      <c r="J3" s="140"/>
      <c r="K3" s="140"/>
      <c r="L3" s="140"/>
    </row>
    <row r="4" spans="1:12">
      <c r="A4" s="140"/>
      <c r="B4" s="140"/>
      <c r="C4" s="140"/>
      <c r="D4" s="140"/>
      <c r="E4" s="140"/>
      <c r="F4" s="140"/>
      <c r="G4" s="140"/>
      <c r="H4" s="140"/>
      <c r="I4" s="140"/>
      <c r="J4" s="140"/>
      <c r="K4" s="140"/>
      <c r="L4" s="140"/>
    </row>
    <row r="5" spans="1:12">
      <c r="A5" s="140"/>
      <c r="B5" s="140"/>
      <c r="C5" s="140"/>
      <c r="D5" s="140"/>
      <c r="E5" s="140"/>
      <c r="F5" s="140"/>
      <c r="G5" s="140"/>
      <c r="H5" s="140"/>
      <c r="I5" s="140"/>
      <c r="J5" s="140"/>
      <c r="K5" s="140"/>
      <c r="L5" s="140"/>
    </row>
    <row r="6" spans="1:12">
      <c r="A6" s="140"/>
      <c r="B6" s="140"/>
      <c r="C6" s="140"/>
      <c r="D6" s="140"/>
      <c r="E6" s="140"/>
      <c r="F6" s="140"/>
      <c r="G6" s="140"/>
      <c r="H6" s="140"/>
      <c r="I6" s="140"/>
      <c r="J6" s="140"/>
      <c r="K6" s="140"/>
      <c r="L6" s="140"/>
    </row>
    <row r="7" spans="1:12" ht="30" customHeight="1">
      <c r="A7" s="1014" t="s">
        <v>890</v>
      </c>
      <c r="B7" s="1015"/>
      <c r="C7" s="1015"/>
      <c r="D7" s="1015"/>
      <c r="E7" s="1015"/>
      <c r="F7" s="1015"/>
      <c r="G7" s="1015"/>
      <c r="H7" s="1015"/>
      <c r="I7" s="1015"/>
      <c r="J7" s="1015"/>
      <c r="K7" s="1015"/>
      <c r="L7" s="1015"/>
    </row>
    <row r="9" spans="1:12" ht="14.45" customHeight="1">
      <c r="A9" s="1016" t="s">
        <v>683</v>
      </c>
      <c r="B9" s="1016"/>
      <c r="C9" s="1016"/>
      <c r="D9" s="1016"/>
      <c r="E9" s="1016"/>
      <c r="F9" s="1016"/>
      <c r="G9" s="1016"/>
      <c r="H9" s="1016"/>
      <c r="I9" s="1016"/>
      <c r="J9" s="1016"/>
      <c r="K9" s="1016"/>
      <c r="L9" s="1016"/>
    </row>
    <row r="10" spans="1:12" ht="15.75" thickBot="1">
      <c r="A10" s="140"/>
      <c r="B10" s="140"/>
      <c r="C10" s="140"/>
      <c r="D10" s="140"/>
      <c r="E10" s="140"/>
      <c r="F10" s="140"/>
      <c r="G10" s="140"/>
      <c r="H10" s="140"/>
      <c r="I10" s="140"/>
      <c r="J10" s="140"/>
      <c r="K10" s="140"/>
      <c r="L10" s="140"/>
    </row>
    <row r="11" spans="1:12" ht="20.25" customHeight="1">
      <c r="A11" s="983" t="s">
        <v>1</v>
      </c>
      <c r="B11" s="984"/>
      <c r="C11" s="984" t="s">
        <v>2</v>
      </c>
      <c r="D11" s="989"/>
      <c r="E11" s="992" t="s">
        <v>704</v>
      </c>
      <c r="F11" s="992" t="s">
        <v>831</v>
      </c>
      <c r="G11" s="994">
        <v>2018</v>
      </c>
      <c r="H11" s="981">
        <v>2019</v>
      </c>
      <c r="I11" s="981">
        <v>2020</v>
      </c>
      <c r="J11" s="981">
        <v>2021</v>
      </c>
      <c r="K11" s="981">
        <v>2022</v>
      </c>
      <c r="L11" s="1017">
        <v>2023</v>
      </c>
    </row>
    <row r="12" spans="1:12" ht="20.25" customHeight="1">
      <c r="A12" s="985"/>
      <c r="B12" s="986"/>
      <c r="C12" s="986"/>
      <c r="D12" s="990"/>
      <c r="E12" s="993"/>
      <c r="F12" s="993"/>
      <c r="G12" s="995"/>
      <c r="H12" s="982"/>
      <c r="I12" s="982"/>
      <c r="J12" s="982"/>
      <c r="K12" s="982"/>
      <c r="L12" s="1018"/>
    </row>
    <row r="13" spans="1:12" ht="20.25" customHeight="1">
      <c r="A13" s="987"/>
      <c r="B13" s="988"/>
      <c r="C13" s="988"/>
      <c r="D13" s="991"/>
      <c r="E13" s="993"/>
      <c r="F13" s="993"/>
      <c r="G13" s="668" t="s">
        <v>0</v>
      </c>
      <c r="H13" s="473" t="s">
        <v>0</v>
      </c>
      <c r="I13" s="473" t="s">
        <v>0</v>
      </c>
      <c r="J13" s="467" t="s">
        <v>0</v>
      </c>
      <c r="K13" s="467" t="s">
        <v>0</v>
      </c>
      <c r="L13" s="483" t="s">
        <v>0</v>
      </c>
    </row>
    <row r="14" spans="1:12" ht="20.25" customHeight="1">
      <c r="A14" s="1019" t="s">
        <v>72</v>
      </c>
      <c r="B14" s="1020"/>
      <c r="C14" s="1021"/>
      <c r="D14" s="1021"/>
      <c r="E14" s="1021"/>
      <c r="F14" s="1021"/>
      <c r="G14" s="1021"/>
      <c r="H14" s="1021"/>
      <c r="I14" s="1021"/>
      <c r="J14" s="1021"/>
      <c r="K14" s="1021"/>
      <c r="L14" s="1022"/>
    </row>
    <row r="15" spans="1:12" ht="33" customHeight="1">
      <c r="A15" s="999" t="s">
        <v>26</v>
      </c>
      <c r="B15" s="996" t="s">
        <v>25</v>
      </c>
      <c r="C15" s="664" t="s">
        <v>7</v>
      </c>
      <c r="D15" s="915" t="s">
        <v>6</v>
      </c>
      <c r="E15" s="946" t="s">
        <v>63</v>
      </c>
      <c r="F15" s="507" t="s">
        <v>832</v>
      </c>
      <c r="G15" s="916" t="s">
        <v>5</v>
      </c>
      <c r="H15" s="531" t="s">
        <v>5</v>
      </c>
      <c r="I15" s="531" t="s">
        <v>5</v>
      </c>
      <c r="J15" s="531" t="s">
        <v>5</v>
      </c>
      <c r="K15" s="531" t="s">
        <v>5</v>
      </c>
      <c r="L15" s="513" t="s">
        <v>5</v>
      </c>
    </row>
    <row r="16" spans="1:12" ht="33" customHeight="1">
      <c r="A16" s="1000"/>
      <c r="B16" s="997"/>
      <c r="C16" s="1006" t="s">
        <v>8</v>
      </c>
      <c r="D16" s="1004" t="s">
        <v>3</v>
      </c>
      <c r="E16" s="522" t="s">
        <v>706</v>
      </c>
      <c r="F16" s="498" t="s">
        <v>832</v>
      </c>
      <c r="G16" s="908" t="s">
        <v>5</v>
      </c>
      <c r="H16" s="496" t="s">
        <v>5</v>
      </c>
      <c r="I16" s="496" t="s">
        <v>5</v>
      </c>
      <c r="J16" s="496" t="s">
        <v>5</v>
      </c>
      <c r="K16" s="496" t="s">
        <v>5</v>
      </c>
      <c r="L16" s="511" t="s">
        <v>5</v>
      </c>
    </row>
    <row r="17" spans="1:12" ht="37.5" customHeight="1">
      <c r="A17" s="1000"/>
      <c r="B17" s="997"/>
      <c r="C17" s="1007"/>
      <c r="D17" s="1005"/>
      <c r="E17" s="947" t="s">
        <v>705</v>
      </c>
      <c r="F17" s="500" t="s">
        <v>832</v>
      </c>
      <c r="G17" s="919"/>
      <c r="H17" s="492" t="s">
        <v>5</v>
      </c>
      <c r="I17" s="492" t="s">
        <v>5</v>
      </c>
      <c r="J17" s="492" t="s">
        <v>5</v>
      </c>
      <c r="K17" s="492" t="s">
        <v>5</v>
      </c>
      <c r="L17" s="491" t="s">
        <v>5</v>
      </c>
    </row>
    <row r="18" spans="1:12" ht="33" customHeight="1">
      <c r="A18" s="1000"/>
      <c r="B18" s="997"/>
      <c r="C18" s="1002" t="s">
        <v>9</v>
      </c>
      <c r="D18" s="920" t="s">
        <v>21</v>
      </c>
      <c r="E18" s="948" t="s">
        <v>62</v>
      </c>
      <c r="F18" s="526" t="s">
        <v>832</v>
      </c>
      <c r="G18" s="922" t="s">
        <v>5</v>
      </c>
      <c r="H18" s="528" t="s">
        <v>5</v>
      </c>
      <c r="I18" s="528" t="s">
        <v>5</v>
      </c>
      <c r="J18" s="528" t="s">
        <v>5</v>
      </c>
      <c r="K18" s="528" t="s">
        <v>5</v>
      </c>
      <c r="L18" s="529" t="s">
        <v>5</v>
      </c>
    </row>
    <row r="19" spans="1:12" ht="33" customHeight="1">
      <c r="A19" s="1000"/>
      <c r="B19" s="997"/>
      <c r="C19" s="1003"/>
      <c r="D19" s="921" t="s">
        <v>22</v>
      </c>
      <c r="E19" s="949" t="s">
        <v>62</v>
      </c>
      <c r="F19" s="502" t="s">
        <v>832</v>
      </c>
      <c r="G19" s="945"/>
      <c r="H19" s="509"/>
      <c r="I19" s="509" t="s">
        <v>5</v>
      </c>
      <c r="J19" s="509" t="s">
        <v>5</v>
      </c>
      <c r="K19" s="509" t="s">
        <v>5</v>
      </c>
      <c r="L19" s="510" t="s">
        <v>5</v>
      </c>
    </row>
    <row r="20" spans="1:12" ht="33" customHeight="1">
      <c r="A20" s="1000"/>
      <c r="B20" s="997"/>
      <c r="C20" s="1003"/>
      <c r="D20" s="917" t="s">
        <v>23</v>
      </c>
      <c r="E20" s="949" t="s">
        <v>62</v>
      </c>
      <c r="F20" s="502" t="s">
        <v>832</v>
      </c>
      <c r="G20" s="503"/>
      <c r="H20" s="509" t="s">
        <v>5</v>
      </c>
      <c r="I20" s="509" t="s">
        <v>5</v>
      </c>
      <c r="J20" s="512" t="s">
        <v>5</v>
      </c>
      <c r="K20" s="512" t="s">
        <v>5</v>
      </c>
      <c r="L20" s="513" t="s">
        <v>5</v>
      </c>
    </row>
    <row r="21" spans="1:12" ht="33" customHeight="1">
      <c r="A21" s="1001"/>
      <c r="B21" s="998"/>
      <c r="C21" s="3" t="s">
        <v>10</v>
      </c>
      <c r="D21" s="918" t="s">
        <v>13</v>
      </c>
      <c r="E21" s="950" t="s">
        <v>63</v>
      </c>
      <c r="F21" s="489" t="s">
        <v>833</v>
      </c>
      <c r="G21" s="506"/>
      <c r="H21" s="490"/>
      <c r="I21" s="490" t="s">
        <v>5</v>
      </c>
      <c r="J21" s="1023" t="s">
        <v>412</v>
      </c>
      <c r="K21" s="1023"/>
      <c r="L21" s="1024"/>
    </row>
    <row r="22" spans="1:12" ht="30.75" customHeight="1">
      <c r="A22" s="999" t="s">
        <v>29</v>
      </c>
      <c r="B22" s="996" t="s">
        <v>73</v>
      </c>
      <c r="C22" s="1002" t="s">
        <v>18</v>
      </c>
      <c r="D22" s="1008" t="s">
        <v>54</v>
      </c>
      <c r="E22" s="948" t="s">
        <v>717</v>
      </c>
      <c r="F22" s="526" t="s">
        <v>834</v>
      </c>
      <c r="G22" s="527"/>
      <c r="H22" s="923"/>
      <c r="I22" s="923" t="s">
        <v>5</v>
      </c>
      <c r="J22" s="924"/>
      <c r="K22" s="923" t="s">
        <v>5</v>
      </c>
      <c r="L22" s="925"/>
    </row>
    <row r="23" spans="1:12" ht="29.25" customHeight="1">
      <c r="A23" s="1000"/>
      <c r="B23" s="997"/>
      <c r="C23" s="1010"/>
      <c r="D23" s="1009"/>
      <c r="E23" s="951" t="s">
        <v>718</v>
      </c>
      <c r="F23" s="504" t="s">
        <v>834</v>
      </c>
      <c r="G23" s="505"/>
      <c r="H23" s="476"/>
      <c r="I23" s="476" t="s">
        <v>5</v>
      </c>
      <c r="J23" s="480"/>
      <c r="K23" s="476" t="s">
        <v>5</v>
      </c>
      <c r="L23" s="485"/>
    </row>
    <row r="24" spans="1:12" ht="37.5" customHeight="1">
      <c r="A24" s="1000"/>
      <c r="B24" s="997"/>
      <c r="C24" s="667" t="s">
        <v>15</v>
      </c>
      <c r="D24" s="907" t="s">
        <v>59</v>
      </c>
      <c r="E24" s="952" t="s">
        <v>716</v>
      </c>
      <c r="F24" s="500" t="s">
        <v>834</v>
      </c>
      <c r="G24" s="501"/>
      <c r="H24" s="475"/>
      <c r="I24" s="475" t="s">
        <v>5</v>
      </c>
      <c r="J24" s="479"/>
      <c r="K24" s="475" t="s">
        <v>5</v>
      </c>
      <c r="L24" s="484"/>
    </row>
    <row r="25" spans="1:12" ht="33" customHeight="1">
      <c r="A25" s="1000"/>
      <c r="B25" s="997"/>
      <c r="C25" s="2" t="s">
        <v>24</v>
      </c>
      <c r="D25" s="133" t="s">
        <v>58</v>
      </c>
      <c r="E25" s="946" t="s">
        <v>69</v>
      </c>
      <c r="F25" s="507" t="s">
        <v>834</v>
      </c>
      <c r="G25" s="508"/>
      <c r="H25" s="478"/>
      <c r="I25" s="478" t="s">
        <v>5</v>
      </c>
      <c r="J25" s="482"/>
      <c r="K25" s="478" t="s">
        <v>5</v>
      </c>
      <c r="L25" s="487"/>
    </row>
    <row r="26" spans="1:12" ht="33" customHeight="1">
      <c r="A26" s="1001"/>
      <c r="B26" s="998"/>
      <c r="C26" s="3" t="s">
        <v>16</v>
      </c>
      <c r="D26" s="134" t="s">
        <v>55</v>
      </c>
      <c r="E26" s="950" t="s">
        <v>68</v>
      </c>
      <c r="F26" s="498" t="s">
        <v>834</v>
      </c>
      <c r="G26" s="506"/>
      <c r="H26" s="477"/>
      <c r="I26" s="477" t="s">
        <v>5</v>
      </c>
      <c r="J26" s="481"/>
      <c r="K26" s="477" t="s">
        <v>5</v>
      </c>
      <c r="L26" s="486"/>
    </row>
    <row r="27" spans="1:12" ht="33" customHeight="1">
      <c r="A27" s="999" t="s">
        <v>31</v>
      </c>
      <c r="B27" s="996" t="s">
        <v>30</v>
      </c>
      <c r="C27" s="1002" t="s">
        <v>33</v>
      </c>
      <c r="D27" s="1011" t="s">
        <v>14</v>
      </c>
      <c r="E27" s="665" t="s">
        <v>64</v>
      </c>
      <c r="F27" s="526" t="s">
        <v>835</v>
      </c>
      <c r="G27" s="906" t="s">
        <v>5</v>
      </c>
      <c r="H27" s="509" t="s">
        <v>5</v>
      </c>
      <c r="I27" s="509" t="s">
        <v>5</v>
      </c>
      <c r="J27" s="509" t="s">
        <v>5</v>
      </c>
      <c r="K27" s="509" t="s">
        <v>5</v>
      </c>
      <c r="L27" s="510" t="s">
        <v>5</v>
      </c>
    </row>
    <row r="28" spans="1:12" ht="33" customHeight="1">
      <c r="A28" s="1000"/>
      <c r="B28" s="997"/>
      <c r="C28" s="1003"/>
      <c r="D28" s="1012"/>
      <c r="E28" s="665" t="s">
        <v>65</v>
      </c>
      <c r="F28" s="502" t="s">
        <v>835</v>
      </c>
      <c r="G28" s="906"/>
      <c r="H28" s="509" t="s">
        <v>5</v>
      </c>
      <c r="I28" s="509" t="s">
        <v>5</v>
      </c>
      <c r="J28" s="509" t="s">
        <v>5</v>
      </c>
      <c r="K28" s="509" t="s">
        <v>5</v>
      </c>
      <c r="L28" s="510" t="s">
        <v>5</v>
      </c>
    </row>
    <row r="29" spans="1:12" ht="33" customHeight="1">
      <c r="A29" s="1000"/>
      <c r="B29" s="997"/>
      <c r="C29" s="1003"/>
      <c r="D29" s="1012"/>
      <c r="E29" s="665" t="s">
        <v>657</v>
      </c>
      <c r="F29" s="502" t="s">
        <v>835</v>
      </c>
      <c r="G29" s="906" t="s">
        <v>5</v>
      </c>
      <c r="H29" s="509" t="s">
        <v>5</v>
      </c>
      <c r="I29" s="509" t="s">
        <v>5</v>
      </c>
      <c r="J29" s="509" t="s">
        <v>5</v>
      </c>
      <c r="K29" s="509" t="s">
        <v>5</v>
      </c>
      <c r="L29" s="510" t="s">
        <v>5</v>
      </c>
    </row>
    <row r="30" spans="1:12" ht="33" customHeight="1">
      <c r="A30" s="1000"/>
      <c r="B30" s="997"/>
      <c r="C30" s="1003"/>
      <c r="D30" s="1012"/>
      <c r="E30" s="656" t="s">
        <v>374</v>
      </c>
      <c r="F30" s="502" t="s">
        <v>835</v>
      </c>
      <c r="G30" s="909" t="s">
        <v>5</v>
      </c>
      <c r="H30" s="509" t="s">
        <v>5</v>
      </c>
      <c r="I30" s="509" t="s">
        <v>5</v>
      </c>
      <c r="J30" s="509" t="s">
        <v>5</v>
      </c>
      <c r="K30" s="509" t="s">
        <v>5</v>
      </c>
      <c r="L30" s="510" t="s">
        <v>5</v>
      </c>
    </row>
    <row r="31" spans="1:12" ht="45.95" customHeight="1">
      <c r="A31" s="1000"/>
      <c r="B31" s="997"/>
      <c r="C31" s="1003"/>
      <c r="D31" s="1012"/>
      <c r="E31" s="656" t="s">
        <v>678</v>
      </c>
      <c r="F31" s="502" t="s">
        <v>838</v>
      </c>
      <c r="G31" s="909" t="s">
        <v>5</v>
      </c>
      <c r="H31" s="509" t="s">
        <v>5</v>
      </c>
      <c r="I31" s="509" t="s">
        <v>5</v>
      </c>
      <c r="J31" s="509" t="s">
        <v>5</v>
      </c>
      <c r="K31" s="509" t="s">
        <v>5</v>
      </c>
      <c r="L31" s="510"/>
    </row>
    <row r="32" spans="1:12" ht="45.95" customHeight="1">
      <c r="A32" s="1000"/>
      <c r="B32" s="997"/>
      <c r="C32" s="1003"/>
      <c r="D32" s="1012"/>
      <c r="E32" s="656" t="s">
        <v>679</v>
      </c>
      <c r="F32" s="502" t="s">
        <v>838</v>
      </c>
      <c r="G32" s="909" t="s">
        <v>5</v>
      </c>
      <c r="H32" s="509" t="s">
        <v>5</v>
      </c>
      <c r="I32" s="509" t="s">
        <v>5</v>
      </c>
      <c r="J32" s="509" t="s">
        <v>5</v>
      </c>
      <c r="K32" s="509" t="s">
        <v>5</v>
      </c>
      <c r="L32" s="510"/>
    </row>
    <row r="33" spans="1:12" ht="33" customHeight="1">
      <c r="A33" s="1000"/>
      <c r="B33" s="997"/>
      <c r="C33" s="1010"/>
      <c r="D33" s="1013"/>
      <c r="E33" s="958" t="s">
        <v>677</v>
      </c>
      <c r="F33" s="504" t="s">
        <v>838</v>
      </c>
      <c r="G33" s="910" t="s">
        <v>5</v>
      </c>
      <c r="H33" s="512" t="s">
        <v>5</v>
      </c>
      <c r="I33" s="512" t="s">
        <v>5</v>
      </c>
      <c r="J33" s="512" t="s">
        <v>5</v>
      </c>
      <c r="K33" s="512" t="s">
        <v>5</v>
      </c>
      <c r="L33" s="513"/>
    </row>
    <row r="34" spans="1:12" ht="33" customHeight="1">
      <c r="A34" s="1000"/>
      <c r="B34" s="997"/>
      <c r="C34" s="669" t="s">
        <v>34</v>
      </c>
      <c r="D34" s="514" t="s">
        <v>78</v>
      </c>
      <c r="E34" s="953" t="s">
        <v>62</v>
      </c>
      <c r="F34" s="494" t="s">
        <v>832</v>
      </c>
      <c r="G34" s="515" t="s">
        <v>5</v>
      </c>
      <c r="H34" s="496" t="s">
        <v>5</v>
      </c>
      <c r="I34" s="496" t="s">
        <v>5</v>
      </c>
      <c r="J34" s="496" t="s">
        <v>5</v>
      </c>
      <c r="K34" s="496" t="s">
        <v>5</v>
      </c>
      <c r="L34" s="511" t="s">
        <v>5</v>
      </c>
    </row>
    <row r="35" spans="1:12" ht="33" customHeight="1">
      <c r="A35" s="1000"/>
      <c r="B35" s="997"/>
      <c r="C35" s="516" t="s">
        <v>35</v>
      </c>
      <c r="D35" s="517" t="s">
        <v>11</v>
      </c>
      <c r="E35" s="954" t="s">
        <v>709</v>
      </c>
      <c r="F35" s="518" t="s">
        <v>832</v>
      </c>
      <c r="G35" s="519" t="s">
        <v>5</v>
      </c>
      <c r="H35" s="520" t="s">
        <v>5</v>
      </c>
      <c r="I35" s="520" t="s">
        <v>5</v>
      </c>
      <c r="J35" s="520" t="s">
        <v>5</v>
      </c>
      <c r="K35" s="520" t="s">
        <v>5</v>
      </c>
      <c r="L35" s="521" t="s">
        <v>5</v>
      </c>
    </row>
    <row r="36" spans="1:12" ht="33" customHeight="1">
      <c r="A36" s="1001"/>
      <c r="B36" s="998"/>
      <c r="C36" s="667" t="s">
        <v>36</v>
      </c>
      <c r="D36" s="522" t="s">
        <v>27</v>
      </c>
      <c r="E36" s="955" t="s">
        <v>711</v>
      </c>
      <c r="F36" s="523" t="s">
        <v>834</v>
      </c>
      <c r="G36" s="524"/>
      <c r="H36" s="497"/>
      <c r="I36" s="497" t="s">
        <v>5</v>
      </c>
      <c r="J36" s="497"/>
      <c r="K36" s="497" t="s">
        <v>5</v>
      </c>
      <c r="L36" s="525"/>
    </row>
    <row r="37" spans="1:12" ht="33" customHeight="1">
      <c r="A37" s="999" t="s">
        <v>43</v>
      </c>
      <c r="B37" s="996" t="s">
        <v>32</v>
      </c>
      <c r="C37" s="2" t="s">
        <v>44</v>
      </c>
      <c r="D37" s="926" t="s">
        <v>37</v>
      </c>
      <c r="E37" s="946" t="s">
        <v>4</v>
      </c>
      <c r="F37" s="507" t="s">
        <v>834</v>
      </c>
      <c r="G37" s="508"/>
      <c r="H37" s="531"/>
      <c r="I37" s="531" t="s">
        <v>5</v>
      </c>
      <c r="J37" s="531"/>
      <c r="K37" s="531" t="s">
        <v>5</v>
      </c>
      <c r="L37" s="532"/>
    </row>
    <row r="38" spans="1:12" ht="33" customHeight="1">
      <c r="A38" s="1000"/>
      <c r="B38" s="997"/>
      <c r="C38" s="1006" t="s">
        <v>45</v>
      </c>
      <c r="D38" s="1029" t="s">
        <v>38</v>
      </c>
      <c r="E38" s="956" t="s">
        <v>712</v>
      </c>
      <c r="F38" s="498" t="s">
        <v>834</v>
      </c>
      <c r="G38" s="499"/>
      <c r="H38" s="497"/>
      <c r="I38" s="497" t="s">
        <v>5</v>
      </c>
      <c r="J38" s="497"/>
      <c r="K38" s="497" t="s">
        <v>5</v>
      </c>
      <c r="L38" s="525"/>
    </row>
    <row r="39" spans="1:12" ht="33" customHeight="1">
      <c r="A39" s="1000"/>
      <c r="B39" s="997"/>
      <c r="C39" s="1007"/>
      <c r="D39" s="1032"/>
      <c r="E39" s="953" t="s">
        <v>66</v>
      </c>
      <c r="F39" s="494" t="s">
        <v>834</v>
      </c>
      <c r="G39" s="495"/>
      <c r="H39" s="496"/>
      <c r="I39" s="496" t="s">
        <v>5</v>
      </c>
      <c r="J39" s="496"/>
      <c r="K39" s="496" t="s">
        <v>5</v>
      </c>
      <c r="L39" s="511"/>
    </row>
    <row r="40" spans="1:12" ht="33" customHeight="1">
      <c r="A40" s="1000"/>
      <c r="B40" s="997"/>
      <c r="C40" s="1031"/>
      <c r="D40" s="1030"/>
      <c r="E40" s="952" t="s">
        <v>713</v>
      </c>
      <c r="F40" s="500" t="s">
        <v>834</v>
      </c>
      <c r="G40" s="501"/>
      <c r="H40" s="492"/>
      <c r="I40" s="492" t="s">
        <v>5</v>
      </c>
      <c r="J40" s="492"/>
      <c r="K40" s="492"/>
      <c r="L40" s="491"/>
    </row>
    <row r="41" spans="1:12" ht="33" customHeight="1">
      <c r="A41" s="1000"/>
      <c r="B41" s="997"/>
      <c r="C41" s="927" t="s">
        <v>184</v>
      </c>
      <c r="D41" s="928" t="s">
        <v>39</v>
      </c>
      <c r="E41" s="957" t="s">
        <v>710</v>
      </c>
      <c r="F41" s="650" t="s">
        <v>834</v>
      </c>
      <c r="G41" s="651"/>
      <c r="H41" s="652"/>
      <c r="I41" s="652" t="s">
        <v>5</v>
      </c>
      <c r="J41" s="652"/>
      <c r="K41" s="652" t="s">
        <v>5</v>
      </c>
      <c r="L41" s="653"/>
    </row>
    <row r="42" spans="1:12" ht="33" customHeight="1">
      <c r="A42" s="1000"/>
      <c r="B42" s="997"/>
      <c r="C42" s="3" t="s">
        <v>75</v>
      </c>
      <c r="D42" s="530" t="s">
        <v>40</v>
      </c>
      <c r="E42" s="950" t="s">
        <v>4</v>
      </c>
      <c r="F42" s="489" t="s">
        <v>834</v>
      </c>
      <c r="G42" s="506"/>
      <c r="H42" s="490"/>
      <c r="I42" s="490" t="s">
        <v>5</v>
      </c>
      <c r="J42" s="490"/>
      <c r="K42" s="490" t="s">
        <v>5</v>
      </c>
      <c r="L42" s="493"/>
    </row>
    <row r="43" spans="1:12" ht="33" customHeight="1">
      <c r="A43" s="1000"/>
      <c r="B43" s="997"/>
      <c r="C43" s="2" t="s">
        <v>76</v>
      </c>
      <c r="D43" s="663" t="s">
        <v>41</v>
      </c>
      <c r="E43" s="946" t="s">
        <v>4</v>
      </c>
      <c r="F43" s="507" t="s">
        <v>834</v>
      </c>
      <c r="G43" s="508"/>
      <c r="H43" s="531"/>
      <c r="I43" s="531" t="s">
        <v>5</v>
      </c>
      <c r="J43" s="531"/>
      <c r="K43" s="531" t="s">
        <v>5</v>
      </c>
      <c r="L43" s="532"/>
    </row>
    <row r="44" spans="1:12" ht="33" customHeight="1">
      <c r="A44" s="1000"/>
      <c r="B44" s="997"/>
      <c r="C44" s="1007" t="s">
        <v>77</v>
      </c>
      <c r="D44" s="1029" t="s">
        <v>42</v>
      </c>
      <c r="E44" s="953" t="s">
        <v>4</v>
      </c>
      <c r="F44" s="494" t="s">
        <v>834</v>
      </c>
      <c r="G44" s="495"/>
      <c r="H44" s="496"/>
      <c r="I44" s="496" t="s">
        <v>5</v>
      </c>
      <c r="J44" s="496"/>
      <c r="K44" s="496" t="s">
        <v>5</v>
      </c>
      <c r="L44" s="511"/>
    </row>
    <row r="45" spans="1:12" ht="33" customHeight="1">
      <c r="A45" s="1001"/>
      <c r="B45" s="998"/>
      <c r="C45" s="1031"/>
      <c r="D45" s="1030"/>
      <c r="E45" s="952" t="s">
        <v>67</v>
      </c>
      <c r="F45" s="500" t="s">
        <v>834</v>
      </c>
      <c r="G45" s="501"/>
      <c r="H45" s="492"/>
      <c r="I45" s="492" t="s">
        <v>5</v>
      </c>
      <c r="J45" s="492"/>
      <c r="K45" s="492" t="s">
        <v>5</v>
      </c>
      <c r="L45" s="491"/>
    </row>
    <row r="46" spans="1:12" ht="33" customHeight="1">
      <c r="A46" s="979" t="s">
        <v>46</v>
      </c>
      <c r="B46" s="1027" t="s">
        <v>74</v>
      </c>
      <c r="C46" s="1033" t="s">
        <v>47</v>
      </c>
      <c r="D46" s="1035" t="s">
        <v>53</v>
      </c>
      <c r="E46" s="654" t="s">
        <v>719</v>
      </c>
      <c r="F46" s="502" t="s">
        <v>836</v>
      </c>
      <c r="G46" s="474"/>
      <c r="H46" s="528" t="s">
        <v>5</v>
      </c>
      <c r="I46" s="528" t="s">
        <v>5</v>
      </c>
      <c r="J46" s="528" t="s">
        <v>5</v>
      </c>
      <c r="K46" s="528" t="s">
        <v>5</v>
      </c>
      <c r="L46" s="529"/>
    </row>
    <row r="47" spans="1:12" ht="33" customHeight="1">
      <c r="A47" s="980"/>
      <c r="B47" s="1028"/>
      <c r="C47" s="1034"/>
      <c r="D47" s="1036"/>
      <c r="E47" s="958" t="s">
        <v>720</v>
      </c>
      <c r="F47" s="504" t="s">
        <v>836</v>
      </c>
      <c r="G47" s="929"/>
      <c r="H47" s="512" t="s">
        <v>5</v>
      </c>
      <c r="I47" s="512" t="s">
        <v>5</v>
      </c>
      <c r="J47" s="512" t="s">
        <v>5</v>
      </c>
      <c r="K47" s="512" t="s">
        <v>5</v>
      </c>
      <c r="L47" s="513"/>
    </row>
    <row r="48" spans="1:12" ht="33" customHeight="1">
      <c r="A48" s="980"/>
      <c r="B48" s="1028"/>
      <c r="C48" s="3" t="s">
        <v>17</v>
      </c>
      <c r="D48" s="930" t="s">
        <v>12</v>
      </c>
      <c r="E48" s="953" t="s">
        <v>62</v>
      </c>
      <c r="F48" s="494" t="s">
        <v>832</v>
      </c>
      <c r="G48" s="931" t="s">
        <v>5</v>
      </c>
      <c r="H48" s="490" t="s">
        <v>5</v>
      </c>
      <c r="I48" s="490" t="s">
        <v>5</v>
      </c>
      <c r="J48" s="490" t="s">
        <v>5</v>
      </c>
      <c r="K48" s="490" t="s">
        <v>5</v>
      </c>
      <c r="L48" s="493" t="s">
        <v>5</v>
      </c>
    </row>
    <row r="49" spans="1:13" ht="33" customHeight="1">
      <c r="A49" s="980"/>
      <c r="B49" s="1028"/>
      <c r="C49" s="516" t="s">
        <v>19</v>
      </c>
      <c r="D49" s="932" t="s">
        <v>20</v>
      </c>
      <c r="E49" s="954" t="s">
        <v>62</v>
      </c>
      <c r="F49" s="518" t="s">
        <v>837</v>
      </c>
      <c r="G49" s="519" t="s">
        <v>5</v>
      </c>
      <c r="H49" s="934" t="s">
        <v>5</v>
      </c>
      <c r="I49" s="934" t="s">
        <v>5</v>
      </c>
      <c r="J49" s="937" t="s">
        <v>5</v>
      </c>
      <c r="K49" s="937" t="s">
        <v>5</v>
      </c>
      <c r="L49" s="938" t="s">
        <v>5</v>
      </c>
    </row>
    <row r="50" spans="1:13" ht="33" customHeight="1">
      <c r="A50" s="980"/>
      <c r="B50" s="1028"/>
      <c r="C50" s="3" t="s">
        <v>48</v>
      </c>
      <c r="D50" s="135" t="s">
        <v>56</v>
      </c>
      <c r="E50" s="950" t="s">
        <v>68</v>
      </c>
      <c r="F50" s="489" t="s">
        <v>834</v>
      </c>
      <c r="G50" s="506"/>
      <c r="H50" s="477"/>
      <c r="I50" s="477" t="s">
        <v>5</v>
      </c>
      <c r="J50" s="481"/>
      <c r="K50" s="477" t="s">
        <v>5</v>
      </c>
      <c r="L50" s="486"/>
    </row>
    <row r="51" spans="1:13" ht="33" customHeight="1">
      <c r="A51" s="980"/>
      <c r="B51" s="1028"/>
      <c r="C51" s="516" t="s">
        <v>49</v>
      </c>
      <c r="D51" s="517" t="s">
        <v>57</v>
      </c>
      <c r="E51" s="954" t="s">
        <v>67</v>
      </c>
      <c r="F51" s="518" t="s">
        <v>834</v>
      </c>
      <c r="G51" s="933"/>
      <c r="H51" s="934"/>
      <c r="I51" s="934" t="s">
        <v>5</v>
      </c>
      <c r="J51" s="935"/>
      <c r="K51" s="934" t="s">
        <v>5</v>
      </c>
      <c r="L51" s="936"/>
    </row>
    <row r="52" spans="1:13" ht="33" customHeight="1">
      <c r="A52" s="980"/>
      <c r="B52" s="1028"/>
      <c r="C52" s="667" t="s">
        <v>50</v>
      </c>
      <c r="D52" s="655" t="s">
        <v>70</v>
      </c>
      <c r="E52" s="952" t="s">
        <v>714</v>
      </c>
      <c r="F52" s="500" t="s">
        <v>834</v>
      </c>
      <c r="G52" s="501"/>
      <c r="H52" s="475"/>
      <c r="I52" s="475" t="s">
        <v>5</v>
      </c>
      <c r="J52" s="479"/>
      <c r="K52" s="475" t="s">
        <v>5</v>
      </c>
      <c r="L52" s="484"/>
    </row>
    <row r="53" spans="1:13" ht="33" customHeight="1">
      <c r="A53" s="980"/>
      <c r="B53" s="1028"/>
      <c r="C53" s="666" t="s">
        <v>51</v>
      </c>
      <c r="D53" s="654" t="s">
        <v>71</v>
      </c>
      <c r="E53" s="951" t="s">
        <v>714</v>
      </c>
      <c r="F53" s="504" t="s">
        <v>834</v>
      </c>
      <c r="G53" s="505"/>
      <c r="H53" s="476"/>
      <c r="I53" s="476" t="s">
        <v>5</v>
      </c>
      <c r="J53" s="480"/>
      <c r="K53" s="476" t="s">
        <v>5</v>
      </c>
      <c r="L53" s="485"/>
    </row>
    <row r="54" spans="1:13" ht="33" customHeight="1">
      <c r="A54" s="980"/>
      <c r="B54" s="1028"/>
      <c r="C54" s="3" t="s">
        <v>52</v>
      </c>
      <c r="D54" s="939" t="s">
        <v>60</v>
      </c>
      <c r="E54" s="952" t="s">
        <v>714</v>
      </c>
      <c r="F54" s="500" t="s">
        <v>834</v>
      </c>
      <c r="G54" s="501"/>
      <c r="H54" s="475"/>
      <c r="I54" s="475" t="s">
        <v>5</v>
      </c>
      <c r="J54" s="479"/>
      <c r="K54" s="475" t="s">
        <v>5</v>
      </c>
      <c r="L54" s="484"/>
    </row>
    <row r="55" spans="1:13" ht="33" customHeight="1" thickBot="1">
      <c r="A55" s="980"/>
      <c r="B55" s="1028"/>
      <c r="C55" s="940" t="s">
        <v>79</v>
      </c>
      <c r="D55" s="941" t="s">
        <v>61</v>
      </c>
      <c r="E55" s="959" t="s">
        <v>4</v>
      </c>
      <c r="F55" s="648" t="s">
        <v>834</v>
      </c>
      <c r="G55" s="649"/>
      <c r="H55" s="942"/>
      <c r="I55" s="942" t="s">
        <v>5</v>
      </c>
      <c r="J55" s="943"/>
      <c r="K55" s="942" t="s">
        <v>5</v>
      </c>
      <c r="L55" s="944"/>
    </row>
    <row r="56" spans="1:13" ht="15" customHeight="1">
      <c r="A56" s="1025"/>
      <c r="B56" s="1025"/>
      <c r="C56" s="1025"/>
      <c r="D56" s="1025"/>
      <c r="E56" s="1025"/>
      <c r="F56" s="1025"/>
      <c r="G56" s="1025"/>
      <c r="H56" s="1025"/>
      <c r="I56" s="1025"/>
      <c r="J56" s="1025"/>
      <c r="K56" s="1025"/>
      <c r="L56" s="1025"/>
    </row>
    <row r="57" spans="1:13">
      <c r="A57" s="1026" t="s">
        <v>684</v>
      </c>
      <c r="B57" s="1026"/>
      <c r="C57" s="1026"/>
      <c r="D57" s="1026"/>
      <c r="E57" s="1026"/>
      <c r="F57" s="1026"/>
      <c r="G57" s="1026"/>
      <c r="H57" s="1026"/>
      <c r="I57" s="1026"/>
      <c r="J57" s="1026"/>
      <c r="K57" s="1026"/>
      <c r="L57" s="1026"/>
    </row>
    <row r="58" spans="1:13">
      <c r="A58" s="911"/>
      <c r="D58" s="110"/>
      <c r="E58" s="110"/>
    </row>
    <row r="59" spans="1:13">
      <c r="A59" s="1026" t="s">
        <v>685</v>
      </c>
      <c r="B59" s="1026"/>
      <c r="C59" s="1026"/>
      <c r="D59" s="1026"/>
      <c r="E59" s="1026"/>
      <c r="F59" s="1026"/>
      <c r="G59" s="1026"/>
      <c r="H59" s="1026"/>
      <c r="I59" s="1026"/>
      <c r="J59" s="1026"/>
      <c r="K59" s="1026"/>
      <c r="L59" s="1026"/>
    </row>
    <row r="60" spans="1:13">
      <c r="D60" s="110"/>
      <c r="E60" s="110"/>
    </row>
    <row r="61" spans="1:13">
      <c r="A61" s="1037" t="s">
        <v>700</v>
      </c>
      <c r="B61" s="1037"/>
      <c r="C61" s="1037"/>
      <c r="D61" s="1037"/>
      <c r="E61" s="1037"/>
      <c r="F61" s="1037"/>
      <c r="G61" s="1037"/>
      <c r="H61" s="1037"/>
      <c r="I61" s="1037"/>
      <c r="J61" s="1037"/>
      <c r="K61" s="1037"/>
      <c r="L61" s="1037"/>
      <c r="M61" s="670"/>
    </row>
    <row r="62" spans="1:13">
      <c r="A62" s="1038" t="s">
        <v>701</v>
      </c>
      <c r="B62" s="1038"/>
      <c r="C62" s="1038"/>
      <c r="D62" s="1038"/>
      <c r="E62" s="1038"/>
      <c r="F62" s="1038"/>
      <c r="G62" s="1038"/>
      <c r="H62" s="1038"/>
      <c r="I62" s="1038"/>
      <c r="J62" s="1038"/>
      <c r="K62" s="1038"/>
      <c r="L62" s="1038"/>
      <c r="M62" s="662"/>
    </row>
    <row r="63" spans="1:13">
      <c r="A63" s="1038" t="s">
        <v>702</v>
      </c>
      <c r="B63" s="1038"/>
      <c r="C63" s="1038"/>
      <c r="D63" s="1038"/>
      <c r="E63" s="1038"/>
      <c r="F63" s="1038"/>
      <c r="G63" s="1038"/>
      <c r="H63" s="1038"/>
      <c r="I63" s="1038"/>
      <c r="J63" s="1038"/>
      <c r="K63" s="1038"/>
      <c r="L63" s="1038"/>
      <c r="M63" s="662"/>
    </row>
    <row r="64" spans="1:13">
      <c r="A64" s="1038" t="s">
        <v>703</v>
      </c>
      <c r="B64" s="1038"/>
      <c r="C64" s="1038"/>
      <c r="D64" s="1038"/>
      <c r="E64" s="1038"/>
      <c r="F64" s="1038"/>
      <c r="G64" s="1038"/>
      <c r="H64" s="1038"/>
      <c r="I64" s="1038"/>
      <c r="J64" s="1038"/>
      <c r="K64" s="1038"/>
      <c r="L64" s="1038"/>
      <c r="M64" s="662"/>
    </row>
    <row r="65" spans="1:13">
      <c r="A65" s="912"/>
      <c r="B65" s="912"/>
      <c r="C65" s="913"/>
      <c r="D65" s="914"/>
      <c r="E65" s="914"/>
      <c r="F65" s="914"/>
      <c r="G65" s="912"/>
      <c r="H65" s="912"/>
      <c r="I65" s="912"/>
      <c r="J65" s="912"/>
      <c r="K65" s="912"/>
      <c r="L65" s="912"/>
      <c r="M65" s="912"/>
    </row>
    <row r="66" spans="1:13">
      <c r="A66" s="912"/>
      <c r="B66" s="912"/>
      <c r="C66" s="913"/>
      <c r="D66" s="914"/>
      <c r="E66" s="914"/>
      <c r="F66" s="914"/>
      <c r="G66" s="912"/>
      <c r="H66" s="912"/>
      <c r="I66" s="912"/>
      <c r="J66" s="912"/>
      <c r="K66" s="912"/>
      <c r="L66" s="912"/>
      <c r="M66" s="912"/>
    </row>
    <row r="67" spans="1:13">
      <c r="A67" s="978" t="s">
        <v>686</v>
      </c>
      <c r="B67" s="978"/>
      <c r="C67" s="978"/>
      <c r="D67" s="978"/>
      <c r="E67" s="978"/>
      <c r="F67" s="978"/>
      <c r="G67" s="978"/>
      <c r="H67" s="978"/>
      <c r="I67" s="978"/>
      <c r="J67" s="978"/>
      <c r="K67" s="978"/>
      <c r="L67" s="978"/>
      <c r="M67" s="912"/>
    </row>
    <row r="68" spans="1:13">
      <c r="A68" s="978" t="s">
        <v>687</v>
      </c>
      <c r="B68" s="978"/>
      <c r="C68" s="978"/>
      <c r="D68" s="978"/>
      <c r="E68" s="978"/>
      <c r="F68" s="978"/>
      <c r="G68" s="978"/>
      <c r="H68" s="978"/>
      <c r="I68" s="978"/>
      <c r="J68" s="978"/>
      <c r="K68" s="978"/>
      <c r="L68" s="978"/>
      <c r="M68" s="912"/>
    </row>
  </sheetData>
  <mergeCells count="46">
    <mergeCell ref="A61:L61"/>
    <mergeCell ref="A62:L62"/>
    <mergeCell ref="A63:L63"/>
    <mergeCell ref="A64:L64"/>
    <mergeCell ref="A67:L67"/>
    <mergeCell ref="A56:L56"/>
    <mergeCell ref="A57:L57"/>
    <mergeCell ref="A59:L59"/>
    <mergeCell ref="A27:A36"/>
    <mergeCell ref="B46:B55"/>
    <mergeCell ref="D44:D45"/>
    <mergeCell ref="C44:C45"/>
    <mergeCell ref="B37:B45"/>
    <mergeCell ref="A37:A45"/>
    <mergeCell ref="D38:D40"/>
    <mergeCell ref="C38:C40"/>
    <mergeCell ref="C46:C47"/>
    <mergeCell ref="D46:D47"/>
    <mergeCell ref="C22:C23"/>
    <mergeCell ref="D27:D33"/>
    <mergeCell ref="C27:C33"/>
    <mergeCell ref="B27:B36"/>
    <mergeCell ref="A7:L7"/>
    <mergeCell ref="A9:L9"/>
    <mergeCell ref="F11:F13"/>
    <mergeCell ref="K11:K12"/>
    <mergeCell ref="L11:L12"/>
    <mergeCell ref="A14:L14"/>
    <mergeCell ref="J21:L21"/>
    <mergeCell ref="A22:A26"/>
    <mergeCell ref="A68:L68"/>
    <mergeCell ref="A46:A55"/>
    <mergeCell ref="I11:I12"/>
    <mergeCell ref="A11:B13"/>
    <mergeCell ref="C11:D13"/>
    <mergeCell ref="J11:J12"/>
    <mergeCell ref="H11:H12"/>
    <mergeCell ref="E11:E13"/>
    <mergeCell ref="G11:G12"/>
    <mergeCell ref="B15:B21"/>
    <mergeCell ref="A15:A21"/>
    <mergeCell ref="C18:C20"/>
    <mergeCell ref="D16:D17"/>
    <mergeCell ref="C16:C17"/>
    <mergeCell ref="B22:B26"/>
    <mergeCell ref="D22:D23"/>
  </mergeCells>
  <phoneticPr fontId="89" type="noConversion"/>
  <hyperlinks>
    <hyperlink ref="D15" location="'Daten HF-03.1.1'!A1" display="Personalvolumen" xr:uid="{00000000-0004-0000-0000-000000000000}"/>
    <hyperlink ref="D18" location="'Daten HF-03.1.3 Alter'!A1" display="Personal nach Alter" xr:uid="{00000000-0004-0000-0000-000001000000}"/>
    <hyperlink ref="D19" location="'Daten HF-03.1.3 Einrichtungsgr.'!A1" display="Personal nach Einrichtungsgröße" xr:uid="{00000000-0004-0000-0000-000002000000}"/>
    <hyperlink ref="D20" location="'Daten HF-03.1.3 Träger'!A1" display="Personal nach Trägerart" xr:uid="{00000000-0004-0000-0000-000003000000}"/>
    <hyperlink ref="D35" location="'Daten HF-03.3.3'!A1" display="Teamzusammensetzung in KiTas nach Qualifikation des Personals" xr:uid="{00000000-0004-0000-0000-000004000000}"/>
    <hyperlink ref="D49" location="'Daten HF-03.5.3'!A1" display="Befristung des Personals" xr:uid="{00000000-0004-0000-0000-000005000000}"/>
    <hyperlink ref="D21" location="'Daten HF-03.1.4'!A1" display="Personalbedarfsprognosen" xr:uid="{00000000-0004-0000-0000-000006000000}"/>
    <hyperlink ref="D48" location="'Daten HF-03.5.2'!A1" display="Beschäftigungsumfang des Personals" xr:uid="{00000000-0004-0000-0000-000007000000}"/>
    <hyperlink ref="D37" location="'Daten HF-03.4.1'!A1" display="Teilnahme an Weiterbildungen in den letzten 12 Monaten" xr:uid="{00000000-0004-0000-0000-000008000000}"/>
    <hyperlink ref="D38" location="'Daten HF3.3.2'!A1" display="Verpflichtung zur Fort- und Weiterbildung - Feste Anzahl an Fort- und Weiterbildungstagen" xr:uid="{00000000-0004-0000-0000-000009000000}"/>
    <hyperlink ref="D42" location="'Daten HF-03.4.4'!A1" display="Inhalte der Fort- und Weiterbildung in den letzten 12 Monaten" xr:uid="{00000000-0004-0000-0000-00000A000000}"/>
    <hyperlink ref="D43" location="'Daten HF-03.4.5'!A1" display="Hinderung an Fort-  und Weiterbildungen" xr:uid="{00000000-0004-0000-0000-00000B000000}"/>
    <hyperlink ref="D44" location="'Daten HF3.3.6'!A1" display="Finanzierung von Fort- und Weiterbildungen" xr:uid="{00000000-0004-0000-0000-00000C000000}"/>
    <hyperlink ref="D22" location="'Daten HF3.5.4'!A1" display="Bindung/Ausstieg aus dem Berufsfeld (Kündigungsabsicht Einrichtung, Kündigungsabsicht Träger, tatsächliche Kündigungen)" xr:uid="{00000000-0004-0000-0000-00000D000000}"/>
    <hyperlink ref="D26" location="'Daten HF-03.2.4'!A1" display="Einschätzung der Leitung bzgl. Fachkräftegewinnung (Langfristig unbesetzte Stellen)" xr:uid="{00000000-0004-0000-0000-00000E000000}"/>
    <hyperlink ref="D50" location="'Daten HF-03.5.4'!A1" display="Einarbeitungsaktivitäten" xr:uid="{00000000-0004-0000-0000-00000F000000}"/>
    <hyperlink ref="D51" location="'Daten HF-03.5.5'!A1" display="Zeitkontingente der PraxisanleiterInnen" xr:uid="{00000000-0004-0000-0000-000010000000}"/>
    <hyperlink ref="D25" location="'Daten HF-03.2.3'!A1" display="Grund für pädagogische Tätigkeitsaufgabe" xr:uid="{00000000-0004-0000-0000-000011000000}"/>
    <hyperlink ref="D24" location="'Daten HF-03.2.2'!A1" display="Suche nach neuem Arbeitsgeber mit dem Ziel, bessere Arbeitsbedingungen zu haben" xr:uid="{00000000-0004-0000-0000-000012000000}"/>
    <hyperlink ref="D53" location="'Daten HF-03.5.6-HF03.5.8'!A1" display="Regelmäßige Feedbackrunden" xr:uid="{00000000-0004-0000-0000-000013000000}"/>
    <hyperlink ref="D54" location="'Daten HF-03.5.6-HF03.5.8'!A1" display="Gesundheitsförderliche Präventionsmaßnahmen" xr:uid="{00000000-0004-0000-0000-000014000000}"/>
    <hyperlink ref="D55" location="'Daten HF-03.5.9'!A1" display="Zufriedenheit mit der Tätigkeit" xr:uid="{00000000-0004-0000-0000-000015000000}"/>
    <hyperlink ref="D22:D23" location="'Daten HF-03.2.1'!A1" display="Bindung/Ausstieg aus dem Berufsfeld (Kündigungsabsicht Einrichtung, Kündigungsabsicht Träger, tatsächliche Kündigungen)" xr:uid="{00000000-0004-0000-0000-000016000000}"/>
    <hyperlink ref="D36" location="'Daten HF-03.3.4'!A1" display="Berufserfahrung" xr:uid="{00000000-0004-0000-0000-000017000000}"/>
    <hyperlink ref="D34" location="'Daten HF-03.3.2'!A1" display=" Qualifikation des Personals" xr:uid="{00000000-0004-0000-0000-000018000000}"/>
    <hyperlink ref="D52" location="'Daten HF-03.5.6-HF03.5.8'!A1" display="Wertschätzende Atmosphäre" xr:uid="{00000000-0004-0000-0000-000019000000}"/>
    <hyperlink ref="D38:D40" location="'Daten HF-03.4.2'!A1" display="Verpflichtung zur Fort- und Weiterbildung - Feste Anzahl an Fort- und Weiterbildungstagen" xr:uid="{00000000-0004-0000-0000-00001A000000}"/>
    <hyperlink ref="D44:D45" location="'Daten HF-03.4.6'!A1" display="Finanzierung von Fort- und Weiterbildungen" xr:uid="{00000000-0004-0000-0000-00001B000000}"/>
    <hyperlink ref="A62" r:id="rId1" display="Projekt-Webseite" xr:uid="{00000000-0004-0000-0000-00001C000000}"/>
    <hyperlink ref="A64" r:id="rId2" xr:uid="{00000000-0004-0000-0000-00001D000000}"/>
    <hyperlink ref="A63" r:id="rId3" xr:uid="{00000000-0004-0000-0000-00001E000000}"/>
    <hyperlink ref="D41" location="'Daten HF-03.4.3'!A1" display="Bedarf an Fort- und Weiterbildungen" xr:uid="{00000000-0004-0000-0000-00001F000000}"/>
    <hyperlink ref="E27" location="'Daten HF-03.3.1.1'!A1" display="Anzahl Schüler/-innen &amp; Absolvent/-innen zum/zur Erzieher/-in" xr:uid="{00000000-0004-0000-0000-000020000000}"/>
    <hyperlink ref="E29" location="'Daten HF-03.3.1.3'!A1" display="Anzahl Schüler/-innen &amp; Absolvent/-innen zum Sozialassisten/zur Sozialassistin" xr:uid="{00000000-0004-0000-0000-000021000000}"/>
    <hyperlink ref="E30" location="'Daten HF-03.3.1.4'!A1" display="Anzahl Schüler/-innen &amp; Absolvent/-innen zum/zur Kinderpfleger/-in" xr:uid="{00000000-0004-0000-0000-000022000000}"/>
    <hyperlink ref="E28" location="'Daten HF-03.3.1.2'!A1" display="Anzahl Schüler/-innen einer praxisintegrierten Ausbildung (PiA) zum/zur Erzieher/-in  " xr:uid="{00000000-0004-0000-0000-000023000000}"/>
    <hyperlink ref="E17" location="'Daten HF-03.1.2 + Alter'!A1" display="Anzahl &amp; Anteil am päd. Personal nach Geschlecht und Altersgruppen" xr:uid="{00000000-0004-0000-0000-000024000000}"/>
    <hyperlink ref="E16" location="'Daten HF-0.3.1.2'!A1" display="Anzahl &amp; Anteil am päd. Personal nach Geschlecht" xr:uid="{00000000-0004-0000-0000-000025000000}"/>
    <hyperlink ref="E47" location="'Daten HF-03.5.1.2'!A1" display="nach Alter" xr:uid="{00000000-0004-0000-0000-000026000000}"/>
    <hyperlink ref="E46" location="'Daten HF-03.5.1.1'!A1" display="nach  Geschlecht" xr:uid="{00000000-0004-0000-0000-000027000000}"/>
    <hyperlink ref="E31" location="'Daten HF-03.3.1.5'!A1" display="Anzahl der Studienanfänger/-innen &amp; Absolvent/-innen für den Bachelorstudiengang Erziehungswissenschaft/Sozialwesen" xr:uid="{00000000-0004-0000-0000-000028000000}"/>
    <hyperlink ref="E32" location="'Daten HF-03.3.1.6'!A1" display="Anzahl Studienanfänger/-innen &amp; Absolvent/-innen für den Bachelorstudiengang Kindheitspädagogik (FH, Uni)" xr:uid="{00000000-0004-0000-0000-000029000000}"/>
    <hyperlink ref="E33" location="'Daten HF-03.3.1.7'!A1" display="Anzahl Studienanfänger/-innen &amp; Absolvent/-innen für den Bachelorstudiengang Sozialwesen" xr:uid="{00000000-0004-0000-0000-00002A000000}"/>
  </hyperlinks>
  <pageMargins left="0.7" right="0.7" top="0.78740157499999996" bottom="0.78740157499999996" header="0.3" footer="0.3"/>
  <pageSetup paperSize="9" scale="75" orientation="landscape" r:id="rId4"/>
  <ignoredErrors>
    <ignoredError sqref="C21:C22 C18 C15:C16 C24:C26 C34:C38 C41:C55 C27" twoDigitTextYear="1"/>
  </ignoredErrors>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1"/>
  <dimension ref="A1:Y57"/>
  <sheetViews>
    <sheetView zoomScale="80" zoomScaleNormal="80" workbookViewId="0">
      <pane xSplit="1" topLeftCell="B1" activePane="topRight" state="frozen"/>
      <selection pane="topRight"/>
    </sheetView>
  </sheetViews>
  <sheetFormatPr baseColWidth="10" defaultColWidth="11.125" defaultRowHeight="14.45" customHeight="1"/>
  <cols>
    <col min="1" max="1" width="23.5" style="583" customWidth="1"/>
    <col min="2" max="25" width="11.125" style="583" customWidth="1"/>
    <col min="26" max="16384" width="11.125" style="583"/>
  </cols>
  <sheetData>
    <row r="1" spans="1:25" ht="14.45" customHeight="1">
      <c r="A1" s="488" t="s">
        <v>688</v>
      </c>
    </row>
    <row r="3" spans="1:25" s="596" customFormat="1" ht="24" customHeight="1">
      <c r="A3" s="1156">
        <v>2022</v>
      </c>
      <c r="B3" s="1156"/>
      <c r="C3" s="1156"/>
      <c r="D3" s="1156"/>
      <c r="E3" s="1156"/>
      <c r="F3" s="1156"/>
      <c r="G3" s="1156"/>
      <c r="H3" s="1156"/>
      <c r="I3" s="1156"/>
      <c r="J3" s="1156"/>
      <c r="K3" s="1156"/>
      <c r="L3" s="1156"/>
      <c r="M3" s="1156"/>
      <c r="N3" s="1156"/>
      <c r="O3" s="1156"/>
      <c r="P3" s="1156"/>
      <c r="Q3" s="1156"/>
      <c r="R3" s="1156"/>
      <c r="S3" s="1156"/>
      <c r="T3" s="1156"/>
      <c r="U3" s="1156"/>
      <c r="V3" s="1156"/>
      <c r="W3" s="1156"/>
      <c r="X3" s="1156"/>
      <c r="Y3" s="1156"/>
    </row>
    <row r="4" spans="1:25" ht="14.45" customHeight="1">
      <c r="A4" s="275"/>
    </row>
    <row r="5" spans="1:25" ht="14.45" customHeight="1">
      <c r="A5" s="1108" t="s">
        <v>667</v>
      </c>
      <c r="B5" s="1108"/>
      <c r="C5" s="1108"/>
      <c r="D5" s="1108"/>
      <c r="E5" s="1108"/>
      <c r="F5" s="1108"/>
      <c r="G5" s="1108"/>
      <c r="H5" s="1108"/>
      <c r="I5" s="1108"/>
      <c r="J5" s="1108"/>
      <c r="K5" s="1108"/>
      <c r="L5" s="1108"/>
      <c r="M5" s="1108"/>
      <c r="N5" s="1108"/>
      <c r="O5" s="1108"/>
      <c r="P5" s="1108"/>
      <c r="Q5" s="1108"/>
      <c r="R5" s="1108"/>
      <c r="S5" s="1108"/>
      <c r="T5" s="1108"/>
      <c r="U5" s="1108"/>
      <c r="V5" s="1108"/>
      <c r="W5" s="1108"/>
      <c r="X5" s="1108"/>
      <c r="Y5" s="1108"/>
    </row>
    <row r="6" spans="1:25" ht="45" customHeight="1" thickBot="1">
      <c r="A6" s="1164" t="s">
        <v>311</v>
      </c>
      <c r="B6" s="1157" t="s">
        <v>547</v>
      </c>
      <c r="C6" s="1157" t="s">
        <v>251</v>
      </c>
      <c r="D6" s="1157" t="s">
        <v>251</v>
      </c>
      <c r="E6" s="1157" t="s">
        <v>548</v>
      </c>
      <c r="F6" s="1157" t="s">
        <v>252</v>
      </c>
      <c r="G6" s="1157" t="s">
        <v>252</v>
      </c>
      <c r="H6" s="1157" t="s">
        <v>549</v>
      </c>
      <c r="I6" s="1157" t="s">
        <v>253</v>
      </c>
      <c r="J6" s="1157" t="s">
        <v>253</v>
      </c>
      <c r="K6" s="1157" t="s">
        <v>550</v>
      </c>
      <c r="L6" s="1157" t="s">
        <v>254</v>
      </c>
      <c r="M6" s="1157" t="s">
        <v>254</v>
      </c>
      <c r="N6" s="1157" t="s">
        <v>551</v>
      </c>
      <c r="O6" s="1157" t="s">
        <v>255</v>
      </c>
      <c r="P6" s="1157" t="s">
        <v>255</v>
      </c>
      <c r="Q6" s="1157" t="s">
        <v>552</v>
      </c>
      <c r="R6" s="1157" t="s">
        <v>256</v>
      </c>
      <c r="S6" s="1157" t="s">
        <v>256</v>
      </c>
      <c r="T6" s="1157" t="s">
        <v>553</v>
      </c>
      <c r="U6" s="1157" t="s">
        <v>257</v>
      </c>
      <c r="V6" s="1157" t="s">
        <v>257</v>
      </c>
      <c r="W6" s="1157" t="s">
        <v>554</v>
      </c>
      <c r="X6" s="1157" t="s">
        <v>258</v>
      </c>
      <c r="Y6" s="1163" t="s">
        <v>258</v>
      </c>
    </row>
    <row r="7" spans="1:25" ht="14.45" customHeight="1" thickBot="1">
      <c r="A7" s="1165" t="s">
        <v>311</v>
      </c>
      <c r="B7" s="72" t="s">
        <v>28</v>
      </c>
      <c r="C7" s="72" t="s">
        <v>82</v>
      </c>
      <c r="D7" s="73" t="s">
        <v>83</v>
      </c>
      <c r="E7" s="72" t="s">
        <v>28</v>
      </c>
      <c r="F7" s="72" t="s">
        <v>82</v>
      </c>
      <c r="G7" s="73" t="s">
        <v>83</v>
      </c>
      <c r="H7" s="72" t="s">
        <v>28</v>
      </c>
      <c r="I7" s="72" t="s">
        <v>82</v>
      </c>
      <c r="J7" s="73" t="s">
        <v>83</v>
      </c>
      <c r="K7" s="72" t="s">
        <v>28</v>
      </c>
      <c r="L7" s="72" t="s">
        <v>82</v>
      </c>
      <c r="M7" s="73" t="s">
        <v>83</v>
      </c>
      <c r="N7" s="72" t="s">
        <v>28</v>
      </c>
      <c r="O7" s="72" t="s">
        <v>82</v>
      </c>
      <c r="P7" s="73" t="s">
        <v>83</v>
      </c>
      <c r="Q7" s="72" t="s">
        <v>28</v>
      </c>
      <c r="R7" s="72" t="s">
        <v>82</v>
      </c>
      <c r="S7" s="73" t="s">
        <v>83</v>
      </c>
      <c r="T7" s="72" t="s">
        <v>28</v>
      </c>
      <c r="U7" s="72" t="s">
        <v>82</v>
      </c>
      <c r="V7" s="73" t="s">
        <v>83</v>
      </c>
      <c r="W7" s="72" t="s">
        <v>28</v>
      </c>
      <c r="X7" s="72" t="s">
        <v>82</v>
      </c>
      <c r="Y7" s="72" t="s">
        <v>83</v>
      </c>
    </row>
    <row r="8" spans="1:25" ht="14.45" customHeight="1">
      <c r="A8" s="276" t="s">
        <v>84</v>
      </c>
      <c r="B8" s="432">
        <v>1.903547262065646</v>
      </c>
      <c r="C8" s="305">
        <v>8.156836404925849E-2</v>
      </c>
      <c r="D8" s="306">
        <v>432</v>
      </c>
      <c r="E8" s="432">
        <v>1.5326228335699681</v>
      </c>
      <c r="F8" s="305">
        <v>6.9748676633191092E-2</v>
      </c>
      <c r="G8" s="306">
        <v>435</v>
      </c>
      <c r="H8" s="432">
        <v>1.564399945249531</v>
      </c>
      <c r="I8" s="305">
        <v>6.3073195501203078E-2</v>
      </c>
      <c r="J8" s="306">
        <v>437</v>
      </c>
      <c r="K8" s="432">
        <v>1.136969151806009</v>
      </c>
      <c r="L8" s="305">
        <v>2.8312412539806799E-2</v>
      </c>
      <c r="M8" s="306">
        <v>437</v>
      </c>
      <c r="N8" s="432">
        <v>1.680367825682376</v>
      </c>
      <c r="O8" s="305">
        <v>7.1417961924702095E-2</v>
      </c>
      <c r="P8" s="306">
        <v>437</v>
      </c>
      <c r="Q8" s="432">
        <v>1.3576892343559861</v>
      </c>
      <c r="R8" s="305">
        <v>5.2265573852937987E-2</v>
      </c>
      <c r="S8" s="306">
        <v>437</v>
      </c>
      <c r="T8" s="432">
        <v>1.7565646193729549</v>
      </c>
      <c r="U8" s="305">
        <v>7.1819708987942307E-2</v>
      </c>
      <c r="V8" s="306">
        <v>437</v>
      </c>
      <c r="W8" s="432">
        <v>1.762563133074567</v>
      </c>
      <c r="X8" s="305">
        <v>6.934678032836325E-2</v>
      </c>
      <c r="Y8" s="307">
        <v>434</v>
      </c>
    </row>
    <row r="9" spans="1:25" ht="14.45" customHeight="1">
      <c r="A9" s="281" t="s">
        <v>85</v>
      </c>
      <c r="B9" s="597">
        <v>2.0986621381630499</v>
      </c>
      <c r="C9" s="310">
        <v>0.1066048558224704</v>
      </c>
      <c r="D9" s="311">
        <v>325</v>
      </c>
      <c r="E9" s="433">
        <v>1.490386867484498</v>
      </c>
      <c r="F9" s="310">
        <v>7.0513673497364315E-2</v>
      </c>
      <c r="G9" s="311">
        <v>323</v>
      </c>
      <c r="H9" s="433">
        <v>1.8192658562604711</v>
      </c>
      <c r="I9" s="310">
        <v>9.719465172751611E-2</v>
      </c>
      <c r="J9" s="311">
        <v>326</v>
      </c>
      <c r="K9" s="433">
        <v>1.246146121777026</v>
      </c>
      <c r="L9" s="310">
        <v>5.4966094945098368E-2</v>
      </c>
      <c r="M9" s="311">
        <v>326</v>
      </c>
      <c r="N9" s="433">
        <v>1.7231076305772139</v>
      </c>
      <c r="O9" s="310">
        <v>8.4839146566897866E-2</v>
      </c>
      <c r="P9" s="311">
        <v>325</v>
      </c>
      <c r="Q9" s="433">
        <v>1.273636246493667</v>
      </c>
      <c r="R9" s="310">
        <v>4.9233748869296268E-2</v>
      </c>
      <c r="S9" s="311">
        <v>326</v>
      </c>
      <c r="T9" s="433">
        <v>1.9458813056480191</v>
      </c>
      <c r="U9" s="310">
        <v>8.5742126015740258E-2</v>
      </c>
      <c r="V9" s="311">
        <v>325</v>
      </c>
      <c r="W9" s="433">
        <v>1.8846984865902561</v>
      </c>
      <c r="X9" s="310">
        <v>7.829365670744326E-2</v>
      </c>
      <c r="Y9" s="312">
        <v>325</v>
      </c>
    </row>
    <row r="10" spans="1:25" ht="14.45" customHeight="1">
      <c r="A10" s="276" t="s">
        <v>86</v>
      </c>
      <c r="B10" s="432">
        <v>2.0306769495321451</v>
      </c>
      <c r="C10" s="305">
        <v>9.3677553965295285E-2</v>
      </c>
      <c r="D10" s="306">
        <v>493</v>
      </c>
      <c r="E10" s="432">
        <v>1.755775651600578</v>
      </c>
      <c r="F10" s="305">
        <v>8.312656683010454E-2</v>
      </c>
      <c r="G10" s="306">
        <v>492</v>
      </c>
      <c r="H10" s="432">
        <v>1.8700121484050909</v>
      </c>
      <c r="I10" s="305">
        <v>7.3488833945025506E-2</v>
      </c>
      <c r="J10" s="306">
        <v>490</v>
      </c>
      <c r="K10" s="432">
        <v>1.3095983289002751</v>
      </c>
      <c r="L10" s="305">
        <v>4.2118032685572217E-2</v>
      </c>
      <c r="M10" s="306">
        <v>492</v>
      </c>
      <c r="N10" s="432">
        <v>1.5866861883625401</v>
      </c>
      <c r="O10" s="305">
        <v>6.512892451657841E-2</v>
      </c>
      <c r="P10" s="306">
        <v>490</v>
      </c>
      <c r="Q10" s="432">
        <v>1.3899290486086191</v>
      </c>
      <c r="R10" s="305">
        <v>5.118791368393194E-2</v>
      </c>
      <c r="S10" s="306">
        <v>493</v>
      </c>
      <c r="T10" s="432">
        <v>1.90408557666196</v>
      </c>
      <c r="U10" s="305">
        <v>7.5965322991217249E-2</v>
      </c>
      <c r="V10" s="306">
        <v>491</v>
      </c>
      <c r="W10" s="432">
        <v>1.861797774471869</v>
      </c>
      <c r="X10" s="305">
        <v>8.091169880807092E-2</v>
      </c>
      <c r="Y10" s="307">
        <v>491</v>
      </c>
    </row>
    <row r="11" spans="1:25" ht="14.45" customHeight="1">
      <c r="A11" s="281" t="s">
        <v>87</v>
      </c>
      <c r="B11" s="597">
        <v>1.959589813099516</v>
      </c>
      <c r="C11" s="310">
        <v>0.1093089840207038</v>
      </c>
      <c r="D11" s="311">
        <v>384</v>
      </c>
      <c r="E11" s="433">
        <v>1.570058099618711</v>
      </c>
      <c r="F11" s="310">
        <v>7.9717244673906382E-2</v>
      </c>
      <c r="G11" s="311">
        <v>384</v>
      </c>
      <c r="H11" s="433">
        <v>1.580301758909183</v>
      </c>
      <c r="I11" s="310">
        <v>6.991685369968606E-2</v>
      </c>
      <c r="J11" s="311">
        <v>383</v>
      </c>
      <c r="K11" s="433">
        <v>1.179393745302838</v>
      </c>
      <c r="L11" s="310">
        <v>3.7083526268345768E-2</v>
      </c>
      <c r="M11" s="311">
        <v>383</v>
      </c>
      <c r="N11" s="597">
        <v>1.4823609031818921</v>
      </c>
      <c r="O11" s="310">
        <v>6.1320723214444907E-2</v>
      </c>
      <c r="P11" s="311">
        <v>384</v>
      </c>
      <c r="Q11" s="433">
        <v>1.2237721067883729</v>
      </c>
      <c r="R11" s="310">
        <v>4.3808097146813267E-2</v>
      </c>
      <c r="S11" s="311">
        <v>383</v>
      </c>
      <c r="T11" s="433">
        <v>1.643290729552122</v>
      </c>
      <c r="U11" s="310">
        <v>7.4949224064298783E-2</v>
      </c>
      <c r="V11" s="311">
        <v>382</v>
      </c>
      <c r="W11" s="433">
        <v>1.6631093356641189</v>
      </c>
      <c r="X11" s="310">
        <v>7.958981103782585E-2</v>
      </c>
      <c r="Y11" s="312">
        <v>382</v>
      </c>
    </row>
    <row r="12" spans="1:25" ht="14.45" customHeight="1">
      <c r="A12" s="276" t="s">
        <v>88</v>
      </c>
      <c r="B12" s="432">
        <v>1.9816441549641131</v>
      </c>
      <c r="C12" s="305">
        <v>0.1057962469953536</v>
      </c>
      <c r="D12" s="306">
        <v>324</v>
      </c>
      <c r="E12" s="432">
        <v>1.6746412598875191</v>
      </c>
      <c r="F12" s="305">
        <v>9.2920446313166372E-2</v>
      </c>
      <c r="G12" s="306">
        <v>322</v>
      </c>
      <c r="H12" s="432">
        <v>1.895827504278204</v>
      </c>
      <c r="I12" s="305">
        <v>8.9576485725947189E-2</v>
      </c>
      <c r="J12" s="306">
        <v>323</v>
      </c>
      <c r="K12" s="432">
        <v>1.2412166959720381</v>
      </c>
      <c r="L12" s="305">
        <v>4.5514318090129458E-2</v>
      </c>
      <c r="M12" s="306">
        <v>324</v>
      </c>
      <c r="N12" s="598">
        <v>1.7612068840430479</v>
      </c>
      <c r="O12" s="305">
        <v>8.4509361769362024E-2</v>
      </c>
      <c r="P12" s="306">
        <v>324</v>
      </c>
      <c r="Q12" s="432">
        <v>1.537346556862909</v>
      </c>
      <c r="R12" s="305">
        <v>8.833536882153363E-2</v>
      </c>
      <c r="S12" s="306">
        <v>324</v>
      </c>
      <c r="T12" s="598">
        <v>2.1754269882913539</v>
      </c>
      <c r="U12" s="305">
        <v>0.1003061989380066</v>
      </c>
      <c r="V12" s="306">
        <v>323</v>
      </c>
      <c r="W12" s="432">
        <v>1.871442523355487</v>
      </c>
      <c r="X12" s="305">
        <v>9.5921418141666034E-2</v>
      </c>
      <c r="Y12" s="307">
        <v>323</v>
      </c>
    </row>
    <row r="13" spans="1:25" ht="14.45" customHeight="1">
      <c r="A13" s="281" t="s">
        <v>89</v>
      </c>
      <c r="B13" s="433">
        <v>1.9972682112812721</v>
      </c>
      <c r="C13" s="310">
        <v>9.1118398628955238E-2</v>
      </c>
      <c r="D13" s="311">
        <v>434</v>
      </c>
      <c r="E13" s="433">
        <v>1.850332748509359</v>
      </c>
      <c r="F13" s="310">
        <v>9.4960051479150653E-2</v>
      </c>
      <c r="G13" s="311">
        <v>438</v>
      </c>
      <c r="H13" s="433">
        <v>1.960385807518026</v>
      </c>
      <c r="I13" s="310">
        <v>8.7523825890433699E-2</v>
      </c>
      <c r="J13" s="311">
        <v>437</v>
      </c>
      <c r="K13" s="433">
        <v>1.3514918865606409</v>
      </c>
      <c r="L13" s="310">
        <v>5.2378720144949147E-2</v>
      </c>
      <c r="M13" s="311">
        <v>436</v>
      </c>
      <c r="N13" s="433">
        <v>1.689437326127657</v>
      </c>
      <c r="O13" s="310">
        <v>6.6708070252024493E-2</v>
      </c>
      <c r="P13" s="311">
        <v>437</v>
      </c>
      <c r="Q13" s="433">
        <v>1.3435844913474391</v>
      </c>
      <c r="R13" s="310">
        <v>4.9297515727076947E-2</v>
      </c>
      <c r="S13" s="311">
        <v>435</v>
      </c>
      <c r="T13" s="597">
        <v>2.107221942548418</v>
      </c>
      <c r="U13" s="310">
        <v>8.4943042784486153E-2</v>
      </c>
      <c r="V13" s="311">
        <v>433</v>
      </c>
      <c r="W13" s="597">
        <v>1.9170911350425099</v>
      </c>
      <c r="X13" s="310">
        <v>8.2076192619005617E-2</v>
      </c>
      <c r="Y13" s="312">
        <v>434</v>
      </c>
    </row>
    <row r="14" spans="1:25" ht="14.45" customHeight="1">
      <c r="A14" s="276" t="s">
        <v>90</v>
      </c>
      <c r="B14" s="598">
        <v>2.244622282463506</v>
      </c>
      <c r="C14" s="305">
        <v>0.1171455729525373</v>
      </c>
      <c r="D14" s="306">
        <v>364</v>
      </c>
      <c r="E14" s="432">
        <v>1.749307101370108</v>
      </c>
      <c r="F14" s="305">
        <v>9.1922678094440213E-2</v>
      </c>
      <c r="G14" s="306">
        <v>368</v>
      </c>
      <c r="H14" s="432">
        <v>1.7501080350416851</v>
      </c>
      <c r="I14" s="305">
        <v>8.361392269298118E-2</v>
      </c>
      <c r="J14" s="306">
        <v>366</v>
      </c>
      <c r="K14" s="598">
        <v>1.325844623466655</v>
      </c>
      <c r="L14" s="305">
        <v>5.2603426183625131E-2</v>
      </c>
      <c r="M14" s="306">
        <v>367</v>
      </c>
      <c r="N14" s="598">
        <v>1.706916497555766</v>
      </c>
      <c r="O14" s="305">
        <v>7.9209200882554703E-2</v>
      </c>
      <c r="P14" s="306">
        <v>367</v>
      </c>
      <c r="Q14" s="432">
        <v>1.4366282143896549</v>
      </c>
      <c r="R14" s="305">
        <v>6.9947453468631696E-2</v>
      </c>
      <c r="S14" s="306">
        <v>368</v>
      </c>
      <c r="T14" s="432">
        <v>1.8623543774241691</v>
      </c>
      <c r="U14" s="305">
        <v>8.9414141367712918E-2</v>
      </c>
      <c r="V14" s="306">
        <v>366</v>
      </c>
      <c r="W14" s="432">
        <v>1.775042633823344</v>
      </c>
      <c r="X14" s="305">
        <v>7.8423927110823008E-2</v>
      </c>
      <c r="Y14" s="307">
        <v>367</v>
      </c>
    </row>
    <row r="15" spans="1:25" ht="14.45" customHeight="1">
      <c r="A15" s="281" t="s">
        <v>91</v>
      </c>
      <c r="B15" s="597">
        <v>1.786262455510101</v>
      </c>
      <c r="C15" s="310">
        <v>9.8579681796386293E-2</v>
      </c>
      <c r="D15" s="311">
        <v>472</v>
      </c>
      <c r="E15" s="433">
        <v>1.5112841660487699</v>
      </c>
      <c r="F15" s="310">
        <v>6.829326449098512E-2</v>
      </c>
      <c r="G15" s="311">
        <v>472</v>
      </c>
      <c r="H15" s="433">
        <v>1.6528073834014729</v>
      </c>
      <c r="I15" s="310">
        <v>8.7203096781420533E-2</v>
      </c>
      <c r="J15" s="311">
        <v>471</v>
      </c>
      <c r="K15" s="433">
        <v>1.204152832978892</v>
      </c>
      <c r="L15" s="310">
        <v>5.2774197808659988E-2</v>
      </c>
      <c r="M15" s="311">
        <v>472</v>
      </c>
      <c r="N15" s="597">
        <v>1.639050491536755</v>
      </c>
      <c r="O15" s="310">
        <v>7.2675178178900082E-2</v>
      </c>
      <c r="P15" s="311">
        <v>471</v>
      </c>
      <c r="Q15" s="597">
        <v>1.491951498603945</v>
      </c>
      <c r="R15" s="310">
        <v>7.5883866285312684E-2</v>
      </c>
      <c r="S15" s="311">
        <v>473</v>
      </c>
      <c r="T15" s="597">
        <v>1.763585625885483</v>
      </c>
      <c r="U15" s="310">
        <v>7.6805210144092265E-2</v>
      </c>
      <c r="V15" s="311">
        <v>473</v>
      </c>
      <c r="W15" s="597">
        <v>1.816996198273193</v>
      </c>
      <c r="X15" s="310">
        <v>8.0581761042844383E-2</v>
      </c>
      <c r="Y15" s="312">
        <v>472</v>
      </c>
    </row>
    <row r="16" spans="1:25" ht="14.45" customHeight="1">
      <c r="A16" s="276" t="s">
        <v>92</v>
      </c>
      <c r="B16" s="598">
        <v>1.9861941216753829</v>
      </c>
      <c r="C16" s="305">
        <v>9.3402960242962865E-2</v>
      </c>
      <c r="D16" s="306">
        <v>395</v>
      </c>
      <c r="E16" s="598">
        <v>1.6874942908313471</v>
      </c>
      <c r="F16" s="305">
        <v>8.3593721482193295E-2</v>
      </c>
      <c r="G16" s="306">
        <v>394</v>
      </c>
      <c r="H16" s="598">
        <v>1.7805486480018611</v>
      </c>
      <c r="I16" s="305">
        <v>7.7301076991186629E-2</v>
      </c>
      <c r="J16" s="306">
        <v>393</v>
      </c>
      <c r="K16" s="432">
        <v>1.265878920310632</v>
      </c>
      <c r="L16" s="305">
        <v>4.364283223465016E-2</v>
      </c>
      <c r="M16" s="306">
        <v>394</v>
      </c>
      <c r="N16" s="598">
        <v>1.6788587502627459</v>
      </c>
      <c r="O16" s="305">
        <v>7.5840744797950513E-2</v>
      </c>
      <c r="P16" s="306">
        <v>391</v>
      </c>
      <c r="Q16" s="432">
        <v>1.329356503097018</v>
      </c>
      <c r="R16" s="305">
        <v>5.0146227234332971E-2</v>
      </c>
      <c r="S16" s="306">
        <v>393</v>
      </c>
      <c r="T16" s="432">
        <v>1.8632432658591651</v>
      </c>
      <c r="U16" s="305">
        <v>7.5840082180765045E-2</v>
      </c>
      <c r="V16" s="306">
        <v>393</v>
      </c>
      <c r="W16" s="432">
        <v>1.758049623904097</v>
      </c>
      <c r="X16" s="305">
        <v>7.2911955345236881E-2</v>
      </c>
      <c r="Y16" s="307">
        <v>393</v>
      </c>
    </row>
    <row r="17" spans="1:25" ht="14.45" customHeight="1">
      <c r="A17" s="281" t="s">
        <v>93</v>
      </c>
      <c r="B17" s="597">
        <v>2.2870443082901479</v>
      </c>
      <c r="C17" s="310">
        <v>9.7108245471178523E-2</v>
      </c>
      <c r="D17" s="311">
        <v>451</v>
      </c>
      <c r="E17" s="597">
        <v>1.799717022118128</v>
      </c>
      <c r="F17" s="310">
        <v>7.8833652811029276E-2</v>
      </c>
      <c r="G17" s="311">
        <v>450</v>
      </c>
      <c r="H17" s="597">
        <v>1.863368209224574</v>
      </c>
      <c r="I17" s="310">
        <v>7.2476167257757282E-2</v>
      </c>
      <c r="J17" s="311">
        <v>452</v>
      </c>
      <c r="K17" s="433">
        <v>1.3078349291394951</v>
      </c>
      <c r="L17" s="310">
        <v>4.5658766325613137E-2</v>
      </c>
      <c r="M17" s="311">
        <v>449</v>
      </c>
      <c r="N17" s="597">
        <v>1.762293661789341</v>
      </c>
      <c r="O17" s="310">
        <v>7.18943492943796E-2</v>
      </c>
      <c r="P17" s="311">
        <v>450</v>
      </c>
      <c r="Q17" s="433">
        <v>1.3940961989704379</v>
      </c>
      <c r="R17" s="310">
        <v>5.7286597424814512E-2</v>
      </c>
      <c r="S17" s="311">
        <v>449</v>
      </c>
      <c r="T17" s="433">
        <v>1.8504241306749529</v>
      </c>
      <c r="U17" s="310">
        <v>7.1425160183274022E-2</v>
      </c>
      <c r="V17" s="311">
        <v>451</v>
      </c>
      <c r="W17" s="597">
        <v>1.723280374273513</v>
      </c>
      <c r="X17" s="310">
        <v>6.1376190447574308E-2</v>
      </c>
      <c r="Y17" s="312">
        <v>448</v>
      </c>
    </row>
    <row r="18" spans="1:25" ht="14.45" customHeight="1">
      <c r="A18" s="276" t="s">
        <v>94</v>
      </c>
      <c r="B18" s="432">
        <v>1.747458315046565</v>
      </c>
      <c r="C18" s="305">
        <v>8.5095382626370925E-2</v>
      </c>
      <c r="D18" s="306">
        <v>415</v>
      </c>
      <c r="E18" s="432">
        <v>1.561030573493599</v>
      </c>
      <c r="F18" s="305">
        <v>7.0031641494880739E-2</v>
      </c>
      <c r="G18" s="306">
        <v>414</v>
      </c>
      <c r="H18" s="432">
        <v>1.7993633656510619</v>
      </c>
      <c r="I18" s="305">
        <v>7.9804549809720182E-2</v>
      </c>
      <c r="J18" s="306">
        <v>416</v>
      </c>
      <c r="K18" s="432">
        <v>1.28172472668919</v>
      </c>
      <c r="L18" s="305">
        <v>6.5229710283400688E-2</v>
      </c>
      <c r="M18" s="306">
        <v>416</v>
      </c>
      <c r="N18" s="598">
        <v>1.9212033646528841</v>
      </c>
      <c r="O18" s="305">
        <v>9.4333969242676938E-2</v>
      </c>
      <c r="P18" s="306">
        <v>415</v>
      </c>
      <c r="Q18" s="432">
        <v>1.349713616966203</v>
      </c>
      <c r="R18" s="305">
        <v>6.2119521949967643E-2</v>
      </c>
      <c r="S18" s="306">
        <v>416</v>
      </c>
      <c r="T18" s="432">
        <v>1.7579139797012051</v>
      </c>
      <c r="U18" s="305">
        <v>6.8477553170530864E-2</v>
      </c>
      <c r="V18" s="306">
        <v>416</v>
      </c>
      <c r="W18" s="432">
        <v>1.731664758822399</v>
      </c>
      <c r="X18" s="305">
        <v>6.6368363707645303E-2</v>
      </c>
      <c r="Y18" s="307">
        <v>414</v>
      </c>
    </row>
    <row r="19" spans="1:25" ht="14.45" customHeight="1">
      <c r="A19" s="281" t="s">
        <v>95</v>
      </c>
      <c r="B19" s="433">
        <v>1.750784743812156</v>
      </c>
      <c r="C19" s="310">
        <v>9.5033612259386641E-2</v>
      </c>
      <c r="D19" s="311">
        <v>333</v>
      </c>
      <c r="E19" s="433">
        <v>1.911953637107654</v>
      </c>
      <c r="F19" s="310">
        <v>0.1198612181716021</v>
      </c>
      <c r="G19" s="311">
        <v>331</v>
      </c>
      <c r="H19" s="597">
        <v>1.931107038011076</v>
      </c>
      <c r="I19" s="310">
        <v>8.0078600971468475E-2</v>
      </c>
      <c r="J19" s="311">
        <v>332</v>
      </c>
      <c r="K19" s="433">
        <v>1.2380649643325481</v>
      </c>
      <c r="L19" s="310">
        <v>4.7527146915218588E-2</v>
      </c>
      <c r="M19" s="311">
        <v>332</v>
      </c>
      <c r="N19" s="597">
        <v>1.9106235052962941</v>
      </c>
      <c r="O19" s="310">
        <v>8.4024445720207661E-2</v>
      </c>
      <c r="P19" s="311">
        <v>333</v>
      </c>
      <c r="Q19" s="433">
        <v>1.355179415679121</v>
      </c>
      <c r="R19" s="310">
        <v>5.691572655287945E-2</v>
      </c>
      <c r="S19" s="311">
        <v>333</v>
      </c>
      <c r="T19" s="433">
        <v>2.0456563366838498</v>
      </c>
      <c r="U19" s="310">
        <v>9.6142845730558021E-2</v>
      </c>
      <c r="V19" s="311">
        <v>332</v>
      </c>
      <c r="W19" s="597">
        <v>1.9492240146195441</v>
      </c>
      <c r="X19" s="310">
        <v>8.673226460816906E-2</v>
      </c>
      <c r="Y19" s="312">
        <v>331</v>
      </c>
    </row>
    <row r="20" spans="1:25" ht="14.45" customHeight="1">
      <c r="A20" s="276" t="s">
        <v>96</v>
      </c>
      <c r="B20" s="432">
        <v>1.6888603216300591</v>
      </c>
      <c r="C20" s="305">
        <v>7.4927129607156376E-2</v>
      </c>
      <c r="D20" s="306">
        <v>542</v>
      </c>
      <c r="E20" s="432">
        <v>1.506479860787219</v>
      </c>
      <c r="F20" s="305">
        <v>6.0357011593367579E-2</v>
      </c>
      <c r="G20" s="306">
        <v>541</v>
      </c>
      <c r="H20" s="432">
        <v>1.5673649026693379</v>
      </c>
      <c r="I20" s="305">
        <v>5.9880563706499627E-2</v>
      </c>
      <c r="J20" s="306">
        <v>541</v>
      </c>
      <c r="K20" s="432">
        <v>1.1319339872720851</v>
      </c>
      <c r="L20" s="305">
        <v>3.0733664571775839E-2</v>
      </c>
      <c r="M20" s="306">
        <v>541</v>
      </c>
      <c r="N20" s="598">
        <v>1.575353032405967</v>
      </c>
      <c r="O20" s="305">
        <v>6.0612347152432459E-2</v>
      </c>
      <c r="P20" s="306">
        <v>540</v>
      </c>
      <c r="Q20" s="432">
        <v>1.309872238145577</v>
      </c>
      <c r="R20" s="305">
        <v>5.0164392704249147E-2</v>
      </c>
      <c r="S20" s="306">
        <v>542</v>
      </c>
      <c r="T20" s="432">
        <v>1.689659859614858</v>
      </c>
      <c r="U20" s="305">
        <v>6.5504900120531881E-2</v>
      </c>
      <c r="V20" s="306">
        <v>540</v>
      </c>
      <c r="W20" s="432">
        <v>1.6137422071402201</v>
      </c>
      <c r="X20" s="305">
        <v>5.8491921725338833E-2</v>
      </c>
      <c r="Y20" s="307">
        <v>541</v>
      </c>
    </row>
    <row r="21" spans="1:25" ht="14.45" customHeight="1">
      <c r="A21" s="281" t="s">
        <v>97</v>
      </c>
      <c r="B21" s="597">
        <v>1.8274665516550881</v>
      </c>
      <c r="C21" s="310">
        <v>9.1101483929985877E-2</v>
      </c>
      <c r="D21" s="311">
        <v>487</v>
      </c>
      <c r="E21" s="433">
        <v>1.444102852907188</v>
      </c>
      <c r="F21" s="310">
        <v>7.2359597799422221E-2</v>
      </c>
      <c r="G21" s="311">
        <v>486</v>
      </c>
      <c r="H21" s="433">
        <v>1.606325898981062</v>
      </c>
      <c r="I21" s="310">
        <v>7.0280043789216012E-2</v>
      </c>
      <c r="J21" s="311">
        <v>485</v>
      </c>
      <c r="K21" s="433">
        <v>1.136192729472794</v>
      </c>
      <c r="L21" s="310">
        <v>2.8375061002772609E-2</v>
      </c>
      <c r="M21" s="311">
        <v>486</v>
      </c>
      <c r="N21" s="597">
        <v>1.4631765658654561</v>
      </c>
      <c r="O21" s="310">
        <v>5.9846846750450128E-2</v>
      </c>
      <c r="P21" s="311">
        <v>487</v>
      </c>
      <c r="Q21" s="433">
        <v>1.281196029788223</v>
      </c>
      <c r="R21" s="310">
        <v>4.3499480572110727E-2</v>
      </c>
      <c r="S21" s="311">
        <v>486</v>
      </c>
      <c r="T21" s="433">
        <v>1.665951093521794</v>
      </c>
      <c r="U21" s="310">
        <v>6.6688954290367738E-2</v>
      </c>
      <c r="V21" s="311">
        <v>485</v>
      </c>
      <c r="W21" s="433">
        <v>1.5731763719057961</v>
      </c>
      <c r="X21" s="310">
        <v>6.1332460660710283E-2</v>
      </c>
      <c r="Y21" s="312">
        <v>483</v>
      </c>
    </row>
    <row r="22" spans="1:25" ht="14.45" customHeight="1">
      <c r="A22" s="276" t="s">
        <v>98</v>
      </c>
      <c r="B22" s="432">
        <v>1.877640867322683</v>
      </c>
      <c r="C22" s="305">
        <v>7.4576702605382267E-2</v>
      </c>
      <c r="D22" s="306">
        <v>581</v>
      </c>
      <c r="E22" s="598">
        <v>1.678130898955204</v>
      </c>
      <c r="F22" s="305">
        <v>7.5049699004911138E-2</v>
      </c>
      <c r="G22" s="306">
        <v>580</v>
      </c>
      <c r="H22" s="598">
        <v>1.862767571977473</v>
      </c>
      <c r="I22" s="305">
        <v>7.7461165000447474E-2</v>
      </c>
      <c r="J22" s="306">
        <v>581</v>
      </c>
      <c r="K22" s="432">
        <v>1.2227568270192339</v>
      </c>
      <c r="L22" s="305">
        <v>3.5846943949884448E-2</v>
      </c>
      <c r="M22" s="306">
        <v>579</v>
      </c>
      <c r="N22" s="598">
        <v>1.737463119690601</v>
      </c>
      <c r="O22" s="305">
        <v>6.8636752715186738E-2</v>
      </c>
      <c r="P22" s="306">
        <v>580</v>
      </c>
      <c r="Q22" s="432">
        <v>1.348654809466076</v>
      </c>
      <c r="R22" s="305">
        <v>4.6465785908084208E-2</v>
      </c>
      <c r="S22" s="306">
        <v>581</v>
      </c>
      <c r="T22" s="598">
        <v>1.940477493775483</v>
      </c>
      <c r="U22" s="305">
        <v>7.0134835653402908E-2</v>
      </c>
      <c r="V22" s="306">
        <v>580</v>
      </c>
      <c r="W22" s="598">
        <v>1.8735112424967511</v>
      </c>
      <c r="X22" s="305">
        <v>6.9407017753274292E-2</v>
      </c>
      <c r="Y22" s="307">
        <v>578</v>
      </c>
    </row>
    <row r="23" spans="1:25" ht="14.45" customHeight="1" thickBot="1">
      <c r="A23" s="286" t="s">
        <v>99</v>
      </c>
      <c r="B23" s="599">
        <v>1.789172487740943</v>
      </c>
      <c r="C23" s="320">
        <v>7.5183514796163767E-2</v>
      </c>
      <c r="D23" s="321">
        <v>556</v>
      </c>
      <c r="E23" s="434">
        <v>1.6090653304752289</v>
      </c>
      <c r="F23" s="320">
        <v>7.8536446401970703E-2</v>
      </c>
      <c r="G23" s="321">
        <v>555</v>
      </c>
      <c r="H23" s="434">
        <v>1.623911038781735</v>
      </c>
      <c r="I23" s="320">
        <v>6.3249595836803979E-2</v>
      </c>
      <c r="J23" s="321">
        <v>555</v>
      </c>
      <c r="K23" s="434">
        <v>1.1729886189520431</v>
      </c>
      <c r="L23" s="320">
        <v>3.3847190457919618E-2</v>
      </c>
      <c r="M23" s="321">
        <v>555</v>
      </c>
      <c r="N23" s="434">
        <v>1.507370952606975</v>
      </c>
      <c r="O23" s="320">
        <v>5.9069832651920139E-2</v>
      </c>
      <c r="P23" s="321">
        <v>557</v>
      </c>
      <c r="Q23" s="599">
        <v>1.429313097985405</v>
      </c>
      <c r="R23" s="320">
        <v>5.5860135334568677E-2</v>
      </c>
      <c r="S23" s="321">
        <v>556</v>
      </c>
      <c r="T23" s="434">
        <v>1.745022583456993</v>
      </c>
      <c r="U23" s="320">
        <v>6.8660377436442044E-2</v>
      </c>
      <c r="V23" s="321">
        <v>554</v>
      </c>
      <c r="W23" s="434">
        <v>1.680494607105963</v>
      </c>
      <c r="X23" s="320">
        <v>5.94947806598842E-2</v>
      </c>
      <c r="Y23" s="322">
        <v>555</v>
      </c>
    </row>
    <row r="24" spans="1:25" ht="14.45" customHeight="1">
      <c r="A24" s="291" t="s">
        <v>100</v>
      </c>
      <c r="B24" s="600">
        <v>2.0666056750809512</v>
      </c>
      <c r="C24" s="333">
        <v>3.8129278894074213E-2</v>
      </c>
      <c r="D24" s="334">
        <v>4054</v>
      </c>
      <c r="E24" s="600">
        <v>1.6611691675552001</v>
      </c>
      <c r="F24" s="333">
        <v>3.0468833239794699E-2</v>
      </c>
      <c r="G24" s="334">
        <v>4055</v>
      </c>
      <c r="H24" s="600">
        <v>1.780937685608132</v>
      </c>
      <c r="I24" s="333">
        <v>3.0590955011075251E-2</v>
      </c>
      <c r="J24" s="334">
        <v>4063</v>
      </c>
      <c r="K24" s="600">
        <v>1.2576307112064311</v>
      </c>
      <c r="L24" s="333">
        <v>1.790874715592327E-2</v>
      </c>
      <c r="M24" s="334">
        <v>4060</v>
      </c>
      <c r="N24" s="600">
        <v>1.7321275580078861</v>
      </c>
      <c r="O24" s="333">
        <v>2.982880356034159E-2</v>
      </c>
      <c r="P24" s="334">
        <v>4059</v>
      </c>
      <c r="Q24" s="407">
        <v>1.3577574739973111</v>
      </c>
      <c r="R24" s="333">
        <v>2.163888816611936E-2</v>
      </c>
      <c r="S24" s="334">
        <v>4062</v>
      </c>
      <c r="T24" s="600">
        <v>1.86782147813031</v>
      </c>
      <c r="U24" s="333">
        <v>3.0048602397241841E-2</v>
      </c>
      <c r="V24" s="334">
        <v>4056</v>
      </c>
      <c r="W24" s="600">
        <v>1.787119606672753</v>
      </c>
      <c r="X24" s="333">
        <v>2.7360276496646029E-2</v>
      </c>
      <c r="Y24" s="335">
        <v>4047</v>
      </c>
    </row>
    <row r="25" spans="1:25" ht="14.45" customHeight="1">
      <c r="A25" s="291" t="s">
        <v>101</v>
      </c>
      <c r="B25" s="600">
        <v>1.8548785017793541</v>
      </c>
      <c r="C25" s="333">
        <v>4.0267533802998842E-2</v>
      </c>
      <c r="D25" s="334">
        <v>2934</v>
      </c>
      <c r="E25" s="407">
        <v>1.5915891767097889</v>
      </c>
      <c r="F25" s="333">
        <v>3.3846181674188777E-2</v>
      </c>
      <c r="G25" s="334">
        <v>2930</v>
      </c>
      <c r="H25" s="600">
        <v>1.6730303206955079</v>
      </c>
      <c r="I25" s="333">
        <v>3.1337769836798583E-2</v>
      </c>
      <c r="J25" s="334">
        <v>2925</v>
      </c>
      <c r="K25" s="407">
        <v>1.1994858715234189</v>
      </c>
      <c r="L25" s="333">
        <v>1.699668380119149E-2</v>
      </c>
      <c r="M25" s="334">
        <v>2929</v>
      </c>
      <c r="N25" s="600">
        <v>1.5514112492837411</v>
      </c>
      <c r="O25" s="333">
        <v>2.882042796737502E-2</v>
      </c>
      <c r="P25" s="334">
        <v>2929</v>
      </c>
      <c r="Q25" s="407">
        <v>1.3466394295757229</v>
      </c>
      <c r="R25" s="333">
        <v>2.355929969144293E-2</v>
      </c>
      <c r="S25" s="334">
        <v>2933</v>
      </c>
      <c r="T25" s="407">
        <v>1.754688092255676</v>
      </c>
      <c r="U25" s="333">
        <v>3.2634322319127218E-2</v>
      </c>
      <c r="V25" s="334">
        <v>2925</v>
      </c>
      <c r="W25" s="407">
        <v>1.709662981613735</v>
      </c>
      <c r="X25" s="333">
        <v>3.2470986238636521E-2</v>
      </c>
      <c r="Y25" s="335">
        <v>2924</v>
      </c>
    </row>
    <row r="26" spans="1:25" ht="14.45" customHeight="1">
      <c r="A26" s="296" t="s">
        <v>102</v>
      </c>
      <c r="B26" s="601">
        <v>2.0231936049687671</v>
      </c>
      <c r="C26" s="325">
        <v>3.1443008012774373E-2</v>
      </c>
      <c r="D26" s="326">
        <v>6988</v>
      </c>
      <c r="E26" s="601">
        <v>1.64695416229907</v>
      </c>
      <c r="F26" s="325">
        <v>2.5207118411218241E-2</v>
      </c>
      <c r="G26" s="326">
        <v>6985</v>
      </c>
      <c r="H26" s="601">
        <v>1.758915518368303</v>
      </c>
      <c r="I26" s="325">
        <v>2.5174586007634031E-2</v>
      </c>
      <c r="J26" s="326">
        <v>6988</v>
      </c>
      <c r="K26" s="601">
        <v>1.2457547788834229</v>
      </c>
      <c r="L26" s="325">
        <v>1.466734538167846E-2</v>
      </c>
      <c r="M26" s="326">
        <v>6989</v>
      </c>
      <c r="N26" s="601">
        <v>1.69523966605335</v>
      </c>
      <c r="O26" s="325">
        <v>2.4475011175593909E-2</v>
      </c>
      <c r="P26" s="326">
        <v>6988</v>
      </c>
      <c r="Q26" s="601">
        <v>1.3554843493872319</v>
      </c>
      <c r="R26" s="325">
        <v>1.7876138367312441E-2</v>
      </c>
      <c r="S26" s="326">
        <v>6995</v>
      </c>
      <c r="T26" s="601">
        <v>1.844740308922278</v>
      </c>
      <c r="U26" s="325">
        <v>2.4820790747420159E-2</v>
      </c>
      <c r="V26" s="326">
        <v>6981</v>
      </c>
      <c r="W26" s="601">
        <v>1.77125921371616</v>
      </c>
      <c r="X26" s="325">
        <v>2.27446133466911E-2</v>
      </c>
      <c r="Y26" s="327">
        <v>6971</v>
      </c>
    </row>
    <row r="27" spans="1:25" ht="14.45" customHeight="1">
      <c r="A27" s="1162" t="s">
        <v>259</v>
      </c>
      <c r="B27" s="1162" t="s">
        <v>260</v>
      </c>
      <c r="C27" s="1162" t="s">
        <v>260</v>
      </c>
      <c r="D27" s="1162" t="s">
        <v>260</v>
      </c>
      <c r="E27" s="1162" t="s">
        <v>260</v>
      </c>
      <c r="F27" s="1162" t="s">
        <v>260</v>
      </c>
      <c r="G27" s="1162" t="s">
        <v>260</v>
      </c>
      <c r="H27" s="1162" t="s">
        <v>260</v>
      </c>
      <c r="I27" s="1162" t="s">
        <v>260</v>
      </c>
      <c r="J27" s="1162" t="s">
        <v>260</v>
      </c>
      <c r="K27" s="1162" t="s">
        <v>260</v>
      </c>
      <c r="L27" s="1162" t="s">
        <v>260</v>
      </c>
      <c r="M27" s="1162" t="s">
        <v>260</v>
      </c>
      <c r="N27" s="1162" t="s">
        <v>260</v>
      </c>
      <c r="O27" s="1162" t="s">
        <v>260</v>
      </c>
      <c r="P27" s="1162" t="s">
        <v>260</v>
      </c>
      <c r="Q27" s="1162" t="s">
        <v>260</v>
      </c>
      <c r="R27" s="1162" t="s">
        <v>260</v>
      </c>
      <c r="S27" s="1162" t="s">
        <v>260</v>
      </c>
      <c r="T27" s="1162" t="s">
        <v>260</v>
      </c>
      <c r="U27" s="1162" t="s">
        <v>260</v>
      </c>
      <c r="V27" s="1162" t="s">
        <v>260</v>
      </c>
      <c r="W27" s="1162" t="s">
        <v>260</v>
      </c>
      <c r="X27" s="1162" t="s">
        <v>260</v>
      </c>
      <c r="Y27" s="1162" t="s">
        <v>260</v>
      </c>
    </row>
    <row r="28" spans="1:25" ht="14.45" customHeight="1">
      <c r="A28" s="1162" t="s">
        <v>546</v>
      </c>
      <c r="B28" s="1162" t="s">
        <v>105</v>
      </c>
      <c r="C28" s="1162" t="s">
        <v>105</v>
      </c>
      <c r="D28" s="1162" t="s">
        <v>105</v>
      </c>
      <c r="E28" s="1162" t="s">
        <v>105</v>
      </c>
      <c r="F28" s="1162" t="s">
        <v>105</v>
      </c>
      <c r="G28" s="1162" t="s">
        <v>105</v>
      </c>
      <c r="H28" s="1162" t="s">
        <v>105</v>
      </c>
      <c r="I28" s="1162" t="s">
        <v>105</v>
      </c>
      <c r="J28" s="1162" t="s">
        <v>105</v>
      </c>
      <c r="K28" s="1162" t="s">
        <v>105</v>
      </c>
      <c r="L28" s="1162" t="s">
        <v>105</v>
      </c>
      <c r="M28" s="1162" t="s">
        <v>105</v>
      </c>
      <c r="N28" s="1162" t="s">
        <v>105</v>
      </c>
      <c r="O28" s="1162" t="s">
        <v>105</v>
      </c>
      <c r="P28" s="1162" t="s">
        <v>105</v>
      </c>
      <c r="Q28" s="1162" t="s">
        <v>105</v>
      </c>
      <c r="R28" s="1162" t="s">
        <v>105</v>
      </c>
      <c r="S28" s="1162" t="s">
        <v>105</v>
      </c>
      <c r="T28" s="1162" t="s">
        <v>105</v>
      </c>
      <c r="U28" s="1162" t="s">
        <v>105</v>
      </c>
      <c r="V28" s="1162" t="s">
        <v>105</v>
      </c>
      <c r="W28" s="1162" t="s">
        <v>105</v>
      </c>
      <c r="X28" s="1162" t="s">
        <v>105</v>
      </c>
      <c r="Y28" s="1162" t="s">
        <v>105</v>
      </c>
    </row>
    <row r="29" spans="1:25" ht="14.45" customHeight="1">
      <c r="A29" s="1162" t="s">
        <v>261</v>
      </c>
      <c r="B29" s="1162" t="s">
        <v>261</v>
      </c>
      <c r="C29" s="1162" t="s">
        <v>261</v>
      </c>
      <c r="D29" s="1162" t="s">
        <v>261</v>
      </c>
      <c r="E29" s="1162" t="s">
        <v>261</v>
      </c>
      <c r="F29" s="1162" t="s">
        <v>261</v>
      </c>
      <c r="G29" s="1162" t="s">
        <v>261</v>
      </c>
      <c r="H29" s="1162" t="s">
        <v>261</v>
      </c>
      <c r="I29" s="1162" t="s">
        <v>261</v>
      </c>
      <c r="J29" s="1162" t="s">
        <v>261</v>
      </c>
      <c r="K29" s="1162" t="s">
        <v>261</v>
      </c>
      <c r="L29" s="1162" t="s">
        <v>261</v>
      </c>
      <c r="M29" s="1162" t="s">
        <v>261</v>
      </c>
      <c r="N29" s="1162" t="s">
        <v>261</v>
      </c>
      <c r="O29" s="1162" t="s">
        <v>261</v>
      </c>
      <c r="P29" s="1162" t="s">
        <v>261</v>
      </c>
      <c r="Q29" s="1162" t="s">
        <v>261</v>
      </c>
      <c r="R29" s="1162" t="s">
        <v>261</v>
      </c>
      <c r="S29" s="1162" t="s">
        <v>261</v>
      </c>
      <c r="T29" s="1162" t="s">
        <v>261</v>
      </c>
      <c r="U29" s="1162" t="s">
        <v>261</v>
      </c>
      <c r="V29" s="1162" t="s">
        <v>261</v>
      </c>
      <c r="W29" s="1162" t="s">
        <v>261</v>
      </c>
      <c r="X29" s="1162" t="s">
        <v>261</v>
      </c>
      <c r="Y29" s="1162" t="s">
        <v>261</v>
      </c>
    </row>
    <row r="31" spans="1:25" s="596" customFormat="1" ht="24" customHeight="1">
      <c r="A31" s="1156">
        <v>2020</v>
      </c>
      <c r="B31" s="1156"/>
      <c r="C31" s="1156"/>
      <c r="D31" s="1156"/>
      <c r="E31" s="1156"/>
      <c r="F31" s="1156"/>
      <c r="G31" s="1156"/>
      <c r="H31" s="1156"/>
      <c r="I31" s="1156"/>
      <c r="J31" s="1156"/>
      <c r="K31" s="1156"/>
      <c r="L31" s="1156"/>
      <c r="M31" s="1156"/>
      <c r="N31" s="1156"/>
      <c r="O31" s="1156"/>
      <c r="P31" s="1156"/>
      <c r="Q31" s="1156"/>
      <c r="R31" s="1156"/>
      <c r="S31" s="1156"/>
      <c r="T31" s="1156"/>
      <c r="U31" s="1156"/>
      <c r="V31" s="1156"/>
      <c r="W31" s="1156"/>
      <c r="X31" s="1156"/>
      <c r="Y31" s="1156"/>
    </row>
    <row r="33" spans="1:25" ht="14.45" customHeight="1">
      <c r="A33" s="1108" t="s">
        <v>668</v>
      </c>
      <c r="B33" s="1108"/>
      <c r="C33" s="1108"/>
      <c r="D33" s="1108"/>
      <c r="E33" s="1108"/>
      <c r="F33" s="1108"/>
      <c r="G33" s="1108"/>
      <c r="H33" s="1108"/>
      <c r="I33" s="1108"/>
      <c r="J33" s="1108"/>
      <c r="K33" s="1108"/>
      <c r="L33" s="1108"/>
      <c r="M33" s="1108"/>
      <c r="N33" s="1108"/>
      <c r="O33" s="1108"/>
      <c r="P33" s="1108"/>
      <c r="Q33" s="1108"/>
      <c r="R33" s="1108"/>
      <c r="S33" s="1108"/>
      <c r="T33" s="1108"/>
      <c r="U33" s="1108"/>
      <c r="V33" s="1108"/>
      <c r="W33" s="1108"/>
      <c r="X33" s="1108"/>
      <c r="Y33" s="1108"/>
    </row>
    <row r="34" spans="1:25" ht="45" customHeight="1" thickBot="1">
      <c r="A34" s="1164" t="s">
        <v>311</v>
      </c>
      <c r="B34" s="1157" t="s">
        <v>547</v>
      </c>
      <c r="C34" s="1157" t="s">
        <v>251</v>
      </c>
      <c r="D34" s="1157" t="s">
        <v>251</v>
      </c>
      <c r="E34" s="1157" t="s">
        <v>548</v>
      </c>
      <c r="F34" s="1157" t="s">
        <v>252</v>
      </c>
      <c r="G34" s="1157" t="s">
        <v>252</v>
      </c>
      <c r="H34" s="1157" t="s">
        <v>549</v>
      </c>
      <c r="I34" s="1157" t="s">
        <v>253</v>
      </c>
      <c r="J34" s="1157" t="s">
        <v>253</v>
      </c>
      <c r="K34" s="1157" t="s">
        <v>550</v>
      </c>
      <c r="L34" s="1157" t="s">
        <v>254</v>
      </c>
      <c r="M34" s="1157" t="s">
        <v>254</v>
      </c>
      <c r="N34" s="1157" t="s">
        <v>551</v>
      </c>
      <c r="O34" s="1157" t="s">
        <v>255</v>
      </c>
      <c r="P34" s="1157" t="s">
        <v>255</v>
      </c>
      <c r="Q34" s="1157" t="s">
        <v>552</v>
      </c>
      <c r="R34" s="1157" t="s">
        <v>256</v>
      </c>
      <c r="S34" s="1157" t="s">
        <v>256</v>
      </c>
      <c r="T34" s="1157" t="s">
        <v>553</v>
      </c>
      <c r="U34" s="1157" t="s">
        <v>257</v>
      </c>
      <c r="V34" s="1157" t="s">
        <v>257</v>
      </c>
      <c r="W34" s="1157" t="s">
        <v>554</v>
      </c>
      <c r="X34" s="1157" t="s">
        <v>258</v>
      </c>
      <c r="Y34" s="1163" t="s">
        <v>258</v>
      </c>
    </row>
    <row r="35" spans="1:25" ht="14.45" customHeight="1" thickBot="1">
      <c r="A35" s="1165" t="s">
        <v>311</v>
      </c>
      <c r="B35" s="72" t="s">
        <v>28</v>
      </c>
      <c r="C35" s="72" t="s">
        <v>82</v>
      </c>
      <c r="D35" s="73" t="s">
        <v>83</v>
      </c>
      <c r="E35" s="72" t="s">
        <v>28</v>
      </c>
      <c r="F35" s="72" t="s">
        <v>82</v>
      </c>
      <c r="G35" s="73" t="s">
        <v>83</v>
      </c>
      <c r="H35" s="72" t="s">
        <v>28</v>
      </c>
      <c r="I35" s="72" t="s">
        <v>82</v>
      </c>
      <c r="J35" s="73" t="s">
        <v>83</v>
      </c>
      <c r="K35" s="72" t="s">
        <v>28</v>
      </c>
      <c r="L35" s="72" t="s">
        <v>82</v>
      </c>
      <c r="M35" s="73" t="s">
        <v>83</v>
      </c>
      <c r="N35" s="72" t="s">
        <v>28</v>
      </c>
      <c r="O35" s="72" t="s">
        <v>82</v>
      </c>
      <c r="P35" s="73" t="s">
        <v>83</v>
      </c>
      <c r="Q35" s="72" t="s">
        <v>28</v>
      </c>
      <c r="R35" s="72" t="s">
        <v>82</v>
      </c>
      <c r="S35" s="73" t="s">
        <v>83</v>
      </c>
      <c r="T35" s="72" t="s">
        <v>28</v>
      </c>
      <c r="U35" s="72" t="s">
        <v>82</v>
      </c>
      <c r="V35" s="73" t="s">
        <v>83</v>
      </c>
      <c r="W35" s="72" t="s">
        <v>28</v>
      </c>
      <c r="X35" s="72" t="s">
        <v>82</v>
      </c>
      <c r="Y35" s="72" t="s">
        <v>83</v>
      </c>
    </row>
    <row r="36" spans="1:25" ht="14.45" customHeight="1">
      <c r="A36" s="276" t="s">
        <v>84</v>
      </c>
      <c r="B36" s="432">
        <v>1.7245879916851521</v>
      </c>
      <c r="C36" s="305">
        <v>5.9308969104511007E-2</v>
      </c>
      <c r="D36" s="306">
        <v>766</v>
      </c>
      <c r="E36" s="432">
        <v>1.554171557231792</v>
      </c>
      <c r="F36" s="305">
        <v>5.4598907020811133E-2</v>
      </c>
      <c r="G36" s="306">
        <v>770</v>
      </c>
      <c r="H36" s="432">
        <v>1.644188296505017</v>
      </c>
      <c r="I36" s="305">
        <v>5.2293204213818563E-2</v>
      </c>
      <c r="J36" s="306">
        <v>767</v>
      </c>
      <c r="K36" s="432">
        <v>1.1941710604047371</v>
      </c>
      <c r="L36" s="305">
        <v>2.655771296432231E-2</v>
      </c>
      <c r="M36" s="306">
        <v>770</v>
      </c>
      <c r="N36" s="432">
        <v>1.564496141386615</v>
      </c>
      <c r="O36" s="305">
        <v>5.0268850627439583E-2</v>
      </c>
      <c r="P36" s="306">
        <v>767</v>
      </c>
      <c r="Q36" s="432">
        <v>1.3012984216476391</v>
      </c>
      <c r="R36" s="305">
        <v>3.7366382121045358E-2</v>
      </c>
      <c r="S36" s="306">
        <v>768</v>
      </c>
      <c r="T36" s="432">
        <v>1.909323433114049</v>
      </c>
      <c r="U36" s="305">
        <v>6.9058147531138356E-2</v>
      </c>
      <c r="V36" s="306">
        <v>765</v>
      </c>
      <c r="W36" s="432">
        <v>1.833148243385355</v>
      </c>
      <c r="X36" s="305">
        <v>6.1223750444872903E-2</v>
      </c>
      <c r="Y36" s="307">
        <v>764</v>
      </c>
    </row>
    <row r="37" spans="1:25" ht="14.45" customHeight="1">
      <c r="A37" s="281" t="s">
        <v>85</v>
      </c>
      <c r="B37" s="433">
        <v>1.829296947547429</v>
      </c>
      <c r="C37" s="310">
        <v>5.7301306077833382E-2</v>
      </c>
      <c r="D37" s="311">
        <v>1012</v>
      </c>
      <c r="E37" s="433">
        <v>1.513825007209828</v>
      </c>
      <c r="F37" s="310">
        <v>4.4079732640128558E-2</v>
      </c>
      <c r="G37" s="311">
        <v>1009</v>
      </c>
      <c r="H37" s="433">
        <v>1.6711732698509181</v>
      </c>
      <c r="I37" s="310">
        <v>4.6622058444580013E-2</v>
      </c>
      <c r="J37" s="311">
        <v>1010</v>
      </c>
      <c r="K37" s="433">
        <v>1.166929189473678</v>
      </c>
      <c r="L37" s="310">
        <v>2.2315166293134781E-2</v>
      </c>
      <c r="M37" s="311">
        <v>1010</v>
      </c>
      <c r="N37" s="433">
        <v>1.618350778523469</v>
      </c>
      <c r="O37" s="310">
        <v>4.7433493858441832E-2</v>
      </c>
      <c r="P37" s="311">
        <v>1008</v>
      </c>
      <c r="Q37" s="433">
        <v>1.326245311911932</v>
      </c>
      <c r="R37" s="310">
        <v>3.4298790650501169E-2</v>
      </c>
      <c r="S37" s="311">
        <v>1009</v>
      </c>
      <c r="T37" s="433">
        <v>1.891707687520789</v>
      </c>
      <c r="U37" s="310">
        <v>5.7774961309420322E-2</v>
      </c>
      <c r="V37" s="311">
        <v>1004</v>
      </c>
      <c r="W37" s="433">
        <v>1.836782615655548</v>
      </c>
      <c r="X37" s="310">
        <v>5.1534078621605008E-2</v>
      </c>
      <c r="Y37" s="312">
        <v>1003</v>
      </c>
    </row>
    <row r="38" spans="1:25" ht="14.45" customHeight="1">
      <c r="A38" s="276" t="s">
        <v>86</v>
      </c>
      <c r="B38" s="432">
        <v>1.9726034797232821</v>
      </c>
      <c r="C38" s="305">
        <v>0.1218368151775276</v>
      </c>
      <c r="D38" s="306">
        <v>203</v>
      </c>
      <c r="E38" s="432">
        <v>1.7246195302916421</v>
      </c>
      <c r="F38" s="305">
        <v>0.11664276099463999</v>
      </c>
      <c r="G38" s="306">
        <v>203</v>
      </c>
      <c r="H38" s="432">
        <v>1.727048858428931</v>
      </c>
      <c r="I38" s="305">
        <v>0.11491244530595129</v>
      </c>
      <c r="J38" s="306">
        <v>205</v>
      </c>
      <c r="K38" s="432">
        <v>1.2400316254168671</v>
      </c>
      <c r="L38" s="305">
        <v>5.9828571509969848E-2</v>
      </c>
      <c r="M38" s="306">
        <v>203</v>
      </c>
      <c r="N38" s="432">
        <v>1.4547767916164329</v>
      </c>
      <c r="O38" s="305">
        <v>8.5988198641077873E-2</v>
      </c>
      <c r="P38" s="306">
        <v>205</v>
      </c>
      <c r="Q38" s="432">
        <v>1.579155751042965</v>
      </c>
      <c r="R38" s="305">
        <v>0.10005981256181</v>
      </c>
      <c r="S38" s="306">
        <v>205</v>
      </c>
      <c r="T38" s="432">
        <v>2.0730435493485371</v>
      </c>
      <c r="U38" s="305">
        <v>0.14446683792199241</v>
      </c>
      <c r="V38" s="306">
        <v>204</v>
      </c>
      <c r="W38" s="432">
        <v>1.818634131278561</v>
      </c>
      <c r="X38" s="305">
        <v>0.14415138848115069</v>
      </c>
      <c r="Y38" s="307">
        <v>204</v>
      </c>
    </row>
    <row r="39" spans="1:25" ht="14.45" customHeight="1">
      <c r="A39" s="281" t="s">
        <v>87</v>
      </c>
      <c r="B39" s="433">
        <v>1.6961344178855939</v>
      </c>
      <c r="C39" s="310">
        <v>7.4427320073859549E-2</v>
      </c>
      <c r="D39" s="311">
        <v>398</v>
      </c>
      <c r="E39" s="433">
        <v>1.5964444867164</v>
      </c>
      <c r="F39" s="310">
        <v>7.2002531806429654E-2</v>
      </c>
      <c r="G39" s="311">
        <v>398</v>
      </c>
      <c r="H39" s="433">
        <v>1.5136380901978901</v>
      </c>
      <c r="I39" s="310">
        <v>4.8521728566252337E-2</v>
      </c>
      <c r="J39" s="311">
        <v>399</v>
      </c>
      <c r="K39" s="433">
        <v>1.1590525970996519</v>
      </c>
      <c r="L39" s="310">
        <v>3.7401689573389928E-2</v>
      </c>
      <c r="M39" s="311">
        <v>400</v>
      </c>
      <c r="N39" s="433">
        <v>1.284566750078193</v>
      </c>
      <c r="O39" s="310">
        <v>4.5366308665858092E-2</v>
      </c>
      <c r="P39" s="311">
        <v>398</v>
      </c>
      <c r="Q39" s="433">
        <v>1.2767726610554071</v>
      </c>
      <c r="R39" s="310">
        <v>4.7912410272802589E-2</v>
      </c>
      <c r="S39" s="311">
        <v>399</v>
      </c>
      <c r="T39" s="433">
        <v>1.65048410945257</v>
      </c>
      <c r="U39" s="310">
        <v>6.8791331955362245E-2</v>
      </c>
      <c r="V39" s="311">
        <v>398</v>
      </c>
      <c r="W39" s="433">
        <v>1.591630847640412</v>
      </c>
      <c r="X39" s="310">
        <v>6.776507513715839E-2</v>
      </c>
      <c r="Y39" s="312">
        <v>398</v>
      </c>
    </row>
    <row r="40" spans="1:25" ht="14.45" customHeight="1">
      <c r="A40" s="276" t="s">
        <v>88</v>
      </c>
      <c r="B40" s="432">
        <v>1.747676362140141</v>
      </c>
      <c r="C40" s="305">
        <v>0.13130413855799269</v>
      </c>
      <c r="D40" s="306">
        <v>161</v>
      </c>
      <c r="E40" s="432">
        <v>1.620728695183945</v>
      </c>
      <c r="F40" s="305">
        <v>0.1077190903135507</v>
      </c>
      <c r="G40" s="306">
        <v>161</v>
      </c>
      <c r="H40" s="432">
        <v>1.662353317446724</v>
      </c>
      <c r="I40" s="305">
        <v>9.4819064483584972E-2</v>
      </c>
      <c r="J40" s="306">
        <v>162</v>
      </c>
      <c r="K40" s="432">
        <v>1.2028810157993159</v>
      </c>
      <c r="L40" s="305">
        <v>5.7118968263609973E-2</v>
      </c>
      <c r="M40" s="306">
        <v>163</v>
      </c>
      <c r="N40" s="432">
        <v>1.3511840791407299</v>
      </c>
      <c r="O40" s="305">
        <v>7.0573830632673792E-2</v>
      </c>
      <c r="P40" s="306">
        <v>160</v>
      </c>
      <c r="Q40" s="432">
        <v>1.3921092573428411</v>
      </c>
      <c r="R40" s="305">
        <v>8.86889047123154E-2</v>
      </c>
      <c r="S40" s="306">
        <v>162</v>
      </c>
      <c r="T40" s="432">
        <v>1.792642218775508</v>
      </c>
      <c r="U40" s="305">
        <v>0.1077363152233982</v>
      </c>
      <c r="V40" s="306">
        <v>161</v>
      </c>
      <c r="W40" s="432">
        <v>1.6132366934388651</v>
      </c>
      <c r="X40" s="305">
        <v>9.2472757037934075E-2</v>
      </c>
      <c r="Y40" s="307">
        <v>161</v>
      </c>
    </row>
    <row r="41" spans="1:25" ht="14.45" customHeight="1">
      <c r="A41" s="281" t="s">
        <v>89</v>
      </c>
      <c r="B41" s="433">
        <v>1.919145258303562</v>
      </c>
      <c r="C41" s="310">
        <v>0.17409677538538479</v>
      </c>
      <c r="D41" s="311">
        <v>89</v>
      </c>
      <c r="E41" s="433">
        <v>1.7029564714832459</v>
      </c>
      <c r="F41" s="310">
        <v>0.15682713451212979</v>
      </c>
      <c r="G41" s="311">
        <v>87</v>
      </c>
      <c r="H41" s="433">
        <v>1.7560892259780481</v>
      </c>
      <c r="I41" s="310">
        <v>0.122282921907696</v>
      </c>
      <c r="J41" s="311">
        <v>88</v>
      </c>
      <c r="K41" s="433">
        <v>1.3086168485979051</v>
      </c>
      <c r="L41" s="310">
        <v>7.7047523370691151E-2</v>
      </c>
      <c r="M41" s="311">
        <v>88</v>
      </c>
      <c r="N41" s="433">
        <v>1.5146944374788129</v>
      </c>
      <c r="O41" s="310">
        <v>9.880182714445615E-2</v>
      </c>
      <c r="P41" s="311">
        <v>88</v>
      </c>
      <c r="Q41" s="433">
        <v>1.408885246653709</v>
      </c>
      <c r="R41" s="310">
        <v>9.8292003917660006E-2</v>
      </c>
      <c r="S41" s="311">
        <v>89</v>
      </c>
      <c r="T41" s="433">
        <v>1.74578103579425</v>
      </c>
      <c r="U41" s="310">
        <v>0.14136834277354371</v>
      </c>
      <c r="V41" s="311">
        <v>89</v>
      </c>
      <c r="W41" s="433">
        <v>1.574754291268877</v>
      </c>
      <c r="X41" s="310">
        <v>0.1145967454349045</v>
      </c>
      <c r="Y41" s="312">
        <v>89</v>
      </c>
    </row>
    <row r="42" spans="1:25" ht="14.45" customHeight="1">
      <c r="A42" s="276" t="s">
        <v>90</v>
      </c>
      <c r="B42" s="432">
        <v>1.6706519195236691</v>
      </c>
      <c r="C42" s="305">
        <v>5.772762793354487E-2</v>
      </c>
      <c r="D42" s="306">
        <v>635</v>
      </c>
      <c r="E42" s="432">
        <v>1.538228502316481</v>
      </c>
      <c r="F42" s="305">
        <v>5.9783830301964443E-2</v>
      </c>
      <c r="G42" s="306">
        <v>635</v>
      </c>
      <c r="H42" s="432">
        <v>1.5750250300536759</v>
      </c>
      <c r="I42" s="305">
        <v>5.8841698132398861E-2</v>
      </c>
      <c r="J42" s="306">
        <v>630</v>
      </c>
      <c r="K42" s="432">
        <v>1.1929207508957731</v>
      </c>
      <c r="L42" s="305">
        <v>2.828018458623428E-2</v>
      </c>
      <c r="M42" s="306">
        <v>634</v>
      </c>
      <c r="N42" s="432">
        <v>1.476339968811256</v>
      </c>
      <c r="O42" s="305">
        <v>4.8629528606107433E-2</v>
      </c>
      <c r="P42" s="306">
        <v>631</v>
      </c>
      <c r="Q42" s="432">
        <v>1.3415891998463501</v>
      </c>
      <c r="R42" s="305">
        <v>3.9336412878495063E-2</v>
      </c>
      <c r="S42" s="306">
        <v>633</v>
      </c>
      <c r="T42" s="432">
        <v>1.696344517488825</v>
      </c>
      <c r="U42" s="305">
        <v>5.6425213773391179E-2</v>
      </c>
      <c r="V42" s="306">
        <v>633</v>
      </c>
      <c r="W42" s="432">
        <v>1.6378338368484671</v>
      </c>
      <c r="X42" s="305">
        <v>5.0422586259248392E-2</v>
      </c>
      <c r="Y42" s="307">
        <v>633</v>
      </c>
    </row>
    <row r="43" spans="1:25" ht="14.45" customHeight="1">
      <c r="A43" s="281" t="s">
        <v>91</v>
      </c>
      <c r="B43" s="433">
        <v>1.5028431978625441</v>
      </c>
      <c r="C43" s="310">
        <v>7.7820624514838205E-2</v>
      </c>
      <c r="D43" s="311">
        <v>262</v>
      </c>
      <c r="E43" s="433">
        <v>1.5776393448484269</v>
      </c>
      <c r="F43" s="310">
        <v>9.9582428618161051E-2</v>
      </c>
      <c r="G43" s="311">
        <v>264</v>
      </c>
      <c r="H43" s="433">
        <v>1.5466976366913039</v>
      </c>
      <c r="I43" s="310">
        <v>9.9114069873161695E-2</v>
      </c>
      <c r="J43" s="311">
        <v>263</v>
      </c>
      <c r="K43" s="433">
        <v>1.135350110737658</v>
      </c>
      <c r="L43" s="310">
        <v>4.2676310616699513E-2</v>
      </c>
      <c r="M43" s="311">
        <v>263</v>
      </c>
      <c r="N43" s="433">
        <v>1.3438425644228409</v>
      </c>
      <c r="O43" s="310">
        <v>5.4506219045957448E-2</v>
      </c>
      <c r="P43" s="311">
        <v>263</v>
      </c>
      <c r="Q43" s="433">
        <v>1.2863714332268461</v>
      </c>
      <c r="R43" s="310">
        <v>5.3157682808292327E-2</v>
      </c>
      <c r="S43" s="311">
        <v>263</v>
      </c>
      <c r="T43" s="433">
        <v>1.5162753491792289</v>
      </c>
      <c r="U43" s="310">
        <v>9.3446893678694326E-2</v>
      </c>
      <c r="V43" s="311">
        <v>259</v>
      </c>
      <c r="W43" s="433">
        <v>1.482928704672636</v>
      </c>
      <c r="X43" s="310">
        <v>8.9619503351836244E-2</v>
      </c>
      <c r="Y43" s="312">
        <v>262</v>
      </c>
    </row>
    <row r="44" spans="1:25" ht="14.45" customHeight="1">
      <c r="A44" s="276" t="s">
        <v>92</v>
      </c>
      <c r="B44" s="432">
        <v>1.669263617508945</v>
      </c>
      <c r="C44" s="305">
        <v>5.7878940630207133E-2</v>
      </c>
      <c r="D44" s="306">
        <v>580</v>
      </c>
      <c r="E44" s="432">
        <v>1.452245980533017</v>
      </c>
      <c r="F44" s="305">
        <v>5.1815515910212807E-2</v>
      </c>
      <c r="G44" s="306">
        <v>580</v>
      </c>
      <c r="H44" s="432">
        <v>1.5750812951136031</v>
      </c>
      <c r="I44" s="305">
        <v>5.6158287317914952E-2</v>
      </c>
      <c r="J44" s="306">
        <v>579</v>
      </c>
      <c r="K44" s="432">
        <v>1.1774958302894469</v>
      </c>
      <c r="L44" s="305">
        <v>3.0834369904817419E-2</v>
      </c>
      <c r="M44" s="306">
        <v>580</v>
      </c>
      <c r="N44" s="432">
        <v>1.4663608050988759</v>
      </c>
      <c r="O44" s="305">
        <v>4.475821681828307E-2</v>
      </c>
      <c r="P44" s="306">
        <v>579</v>
      </c>
      <c r="Q44" s="432">
        <v>1.3059626730864651</v>
      </c>
      <c r="R44" s="305">
        <v>3.8114195854687963E-2</v>
      </c>
      <c r="S44" s="306">
        <v>580</v>
      </c>
      <c r="T44" s="432">
        <v>1.7739439888151149</v>
      </c>
      <c r="U44" s="305">
        <v>6.7220543423395021E-2</v>
      </c>
      <c r="V44" s="306">
        <v>578</v>
      </c>
      <c r="W44" s="432">
        <v>1.6725908874466551</v>
      </c>
      <c r="X44" s="305">
        <v>6.2087595538377283E-2</v>
      </c>
      <c r="Y44" s="307">
        <v>582</v>
      </c>
    </row>
    <row r="45" spans="1:25" ht="14.45" customHeight="1">
      <c r="A45" s="281" t="s">
        <v>93</v>
      </c>
      <c r="B45" s="433">
        <v>1.769919124983296</v>
      </c>
      <c r="C45" s="310">
        <v>5.881274400784172E-2</v>
      </c>
      <c r="D45" s="311">
        <v>757</v>
      </c>
      <c r="E45" s="433">
        <v>1.5210728797749531</v>
      </c>
      <c r="F45" s="310">
        <v>5.2346784187922428E-2</v>
      </c>
      <c r="G45" s="311">
        <v>760</v>
      </c>
      <c r="H45" s="433">
        <v>1.580538790649209</v>
      </c>
      <c r="I45" s="310">
        <v>4.9661524075987312E-2</v>
      </c>
      <c r="J45" s="311">
        <v>758</v>
      </c>
      <c r="K45" s="433">
        <v>1.2658590913540819</v>
      </c>
      <c r="L45" s="310">
        <v>3.0464224463220689E-2</v>
      </c>
      <c r="M45" s="311">
        <v>759</v>
      </c>
      <c r="N45" s="433">
        <v>1.454964137856966</v>
      </c>
      <c r="O45" s="310">
        <v>3.866132251204011E-2</v>
      </c>
      <c r="P45" s="311">
        <v>755</v>
      </c>
      <c r="Q45" s="433">
        <v>1.26923688539918</v>
      </c>
      <c r="R45" s="310">
        <v>3.063051231892713E-2</v>
      </c>
      <c r="S45" s="311">
        <v>758</v>
      </c>
      <c r="T45" s="433">
        <v>1.681263133136069</v>
      </c>
      <c r="U45" s="310">
        <v>5.7403291643628368E-2</v>
      </c>
      <c r="V45" s="311">
        <v>758</v>
      </c>
      <c r="W45" s="433">
        <v>1.5614732656867449</v>
      </c>
      <c r="X45" s="310">
        <v>4.898310511799462E-2</v>
      </c>
      <c r="Y45" s="312">
        <v>756</v>
      </c>
    </row>
    <row r="46" spans="1:25" ht="14.45" customHeight="1">
      <c r="A46" s="276" t="s">
        <v>94</v>
      </c>
      <c r="B46" s="432">
        <v>1.6090259991964511</v>
      </c>
      <c r="C46" s="305">
        <v>5.7965059819788951E-2</v>
      </c>
      <c r="D46" s="306">
        <v>655</v>
      </c>
      <c r="E46" s="432">
        <v>1.46016208350887</v>
      </c>
      <c r="F46" s="305">
        <v>5.5072673603818338E-2</v>
      </c>
      <c r="G46" s="306">
        <v>655</v>
      </c>
      <c r="H46" s="432">
        <v>1.61580038667048</v>
      </c>
      <c r="I46" s="305">
        <v>5.5797178659544061E-2</v>
      </c>
      <c r="J46" s="306">
        <v>653</v>
      </c>
      <c r="K46" s="432">
        <v>1.177915333169383</v>
      </c>
      <c r="L46" s="305">
        <v>3.0382772995757441E-2</v>
      </c>
      <c r="M46" s="306">
        <v>652</v>
      </c>
      <c r="N46" s="432">
        <v>1.4039506118969489</v>
      </c>
      <c r="O46" s="305">
        <v>4.76698879331066E-2</v>
      </c>
      <c r="P46" s="306">
        <v>653</v>
      </c>
      <c r="Q46" s="432">
        <v>1.2663215989453489</v>
      </c>
      <c r="R46" s="305">
        <v>3.538956282319352E-2</v>
      </c>
      <c r="S46" s="306">
        <v>655</v>
      </c>
      <c r="T46" s="432">
        <v>1.6620697982273249</v>
      </c>
      <c r="U46" s="305">
        <v>5.6687856137198497E-2</v>
      </c>
      <c r="V46" s="306">
        <v>648</v>
      </c>
      <c r="W46" s="432">
        <v>1.6049853218068719</v>
      </c>
      <c r="X46" s="305">
        <v>5.8516412954860361E-2</v>
      </c>
      <c r="Y46" s="307">
        <v>651</v>
      </c>
    </row>
    <row r="47" spans="1:25" ht="14.45" customHeight="1">
      <c r="A47" s="281" t="s">
        <v>95</v>
      </c>
      <c r="B47" s="433">
        <v>1.646345422523928</v>
      </c>
      <c r="C47" s="310">
        <v>0.10082944951114529</v>
      </c>
      <c r="D47" s="311">
        <v>195</v>
      </c>
      <c r="E47" s="433">
        <v>1.7942308599954271</v>
      </c>
      <c r="F47" s="310">
        <v>0.11154876939477371</v>
      </c>
      <c r="G47" s="311">
        <v>196</v>
      </c>
      <c r="H47" s="433">
        <v>1.552511649016169</v>
      </c>
      <c r="I47" s="310">
        <v>8.530067107725095E-2</v>
      </c>
      <c r="J47" s="311">
        <v>194</v>
      </c>
      <c r="K47" s="433">
        <v>1.1579573433873069</v>
      </c>
      <c r="L47" s="310">
        <v>4.0292377549977491E-2</v>
      </c>
      <c r="M47" s="311">
        <v>195</v>
      </c>
      <c r="N47" s="433">
        <v>1.526115638810801</v>
      </c>
      <c r="O47" s="310">
        <v>7.2557797250777462E-2</v>
      </c>
      <c r="P47" s="311">
        <v>196</v>
      </c>
      <c r="Q47" s="433">
        <v>1.2721793893201561</v>
      </c>
      <c r="R47" s="310">
        <v>6.2377103709468841E-2</v>
      </c>
      <c r="S47" s="311">
        <v>196</v>
      </c>
      <c r="T47" s="433">
        <v>1.8508897886941069</v>
      </c>
      <c r="U47" s="310">
        <v>0.1063096892290406</v>
      </c>
      <c r="V47" s="311">
        <v>196</v>
      </c>
      <c r="W47" s="433">
        <v>1.6693482120963881</v>
      </c>
      <c r="X47" s="310">
        <v>0.10258100713337789</v>
      </c>
      <c r="Y47" s="312">
        <v>195</v>
      </c>
    </row>
    <row r="48" spans="1:25" ht="14.45" customHeight="1">
      <c r="A48" s="276" t="s">
        <v>96</v>
      </c>
      <c r="B48" s="432">
        <v>1.6433863057276641</v>
      </c>
      <c r="C48" s="305">
        <v>6.4696538542463086E-2</v>
      </c>
      <c r="D48" s="306">
        <v>409</v>
      </c>
      <c r="E48" s="432">
        <v>1.497527644801451</v>
      </c>
      <c r="F48" s="305">
        <v>6.1882022077205188E-2</v>
      </c>
      <c r="G48" s="306">
        <v>411</v>
      </c>
      <c r="H48" s="432">
        <v>1.640114471826891</v>
      </c>
      <c r="I48" s="305">
        <v>6.7981372182111102E-2</v>
      </c>
      <c r="J48" s="306">
        <v>410</v>
      </c>
      <c r="K48" s="432">
        <v>1.2155211472002789</v>
      </c>
      <c r="L48" s="305">
        <v>4.1747302128079082E-2</v>
      </c>
      <c r="M48" s="306">
        <v>411</v>
      </c>
      <c r="N48" s="432">
        <v>1.3665362086338979</v>
      </c>
      <c r="O48" s="305">
        <v>5.1396080465246428E-2</v>
      </c>
      <c r="P48" s="306">
        <v>411</v>
      </c>
      <c r="Q48" s="432">
        <v>1.319173805863048</v>
      </c>
      <c r="R48" s="305">
        <v>4.8664914477145882E-2</v>
      </c>
      <c r="S48" s="306">
        <v>408</v>
      </c>
      <c r="T48" s="432">
        <v>1.7093187493726041</v>
      </c>
      <c r="U48" s="305">
        <v>7.0692059040405403E-2</v>
      </c>
      <c r="V48" s="306">
        <v>405</v>
      </c>
      <c r="W48" s="432">
        <v>1.6817187195949519</v>
      </c>
      <c r="X48" s="305">
        <v>7.3812166822505132E-2</v>
      </c>
      <c r="Y48" s="307">
        <v>407</v>
      </c>
    </row>
    <row r="49" spans="1:25" ht="14.45" customHeight="1">
      <c r="A49" s="281" t="s">
        <v>97</v>
      </c>
      <c r="B49" s="433">
        <v>1.479330948135352</v>
      </c>
      <c r="C49" s="310">
        <v>6.7991642610043257E-2</v>
      </c>
      <c r="D49" s="311">
        <v>321</v>
      </c>
      <c r="E49" s="433">
        <v>1.4246017218024549</v>
      </c>
      <c r="F49" s="310">
        <v>7.2494291311213863E-2</v>
      </c>
      <c r="G49" s="311">
        <v>321</v>
      </c>
      <c r="H49" s="433">
        <v>1.4291987083267521</v>
      </c>
      <c r="I49" s="310">
        <v>5.7640383456765781E-2</v>
      </c>
      <c r="J49" s="311">
        <v>320</v>
      </c>
      <c r="K49" s="433">
        <v>1.154971857318327</v>
      </c>
      <c r="L49" s="310">
        <v>3.700302244420324E-2</v>
      </c>
      <c r="M49" s="311">
        <v>320</v>
      </c>
      <c r="N49" s="433">
        <v>1.2944185277831739</v>
      </c>
      <c r="O49" s="310">
        <v>4.9318861210750957E-2</v>
      </c>
      <c r="P49" s="311">
        <v>320</v>
      </c>
      <c r="Q49" s="433">
        <v>1.221469877097048</v>
      </c>
      <c r="R49" s="310">
        <v>4.1799489238652322E-2</v>
      </c>
      <c r="S49" s="311">
        <v>320</v>
      </c>
      <c r="T49" s="433">
        <v>1.5902108908084249</v>
      </c>
      <c r="U49" s="310">
        <v>8.0577258147926184E-2</v>
      </c>
      <c r="V49" s="311">
        <v>319</v>
      </c>
      <c r="W49" s="433">
        <v>1.4646159824849421</v>
      </c>
      <c r="X49" s="310">
        <v>6.8717983433140187E-2</v>
      </c>
      <c r="Y49" s="312">
        <v>320</v>
      </c>
    </row>
    <row r="50" spans="1:25" ht="14.45" customHeight="1">
      <c r="A50" s="276" t="s">
        <v>98</v>
      </c>
      <c r="B50" s="432">
        <v>1.71412174931592</v>
      </c>
      <c r="C50" s="305">
        <v>7.2374872369777576E-2</v>
      </c>
      <c r="D50" s="306">
        <v>404</v>
      </c>
      <c r="E50" s="432">
        <v>1.470004544844514</v>
      </c>
      <c r="F50" s="305">
        <v>5.4741427428132143E-2</v>
      </c>
      <c r="G50" s="306">
        <v>400</v>
      </c>
      <c r="H50" s="432">
        <v>1.5822545145160449</v>
      </c>
      <c r="I50" s="305">
        <v>6.4773806740758014E-2</v>
      </c>
      <c r="J50" s="306">
        <v>403</v>
      </c>
      <c r="K50" s="432">
        <v>1.157753926028164</v>
      </c>
      <c r="L50" s="305">
        <v>3.4477457528109698E-2</v>
      </c>
      <c r="M50" s="306">
        <v>404</v>
      </c>
      <c r="N50" s="432">
        <v>1.5228843210578691</v>
      </c>
      <c r="O50" s="305">
        <v>6.4734847948071411E-2</v>
      </c>
      <c r="P50" s="306">
        <v>401</v>
      </c>
      <c r="Q50" s="432">
        <v>1.405491798968457</v>
      </c>
      <c r="R50" s="305">
        <v>6.9140591384885416E-2</v>
      </c>
      <c r="S50" s="306">
        <v>404</v>
      </c>
      <c r="T50" s="432">
        <v>1.7242866787772451</v>
      </c>
      <c r="U50" s="305">
        <v>6.2558435171753482E-2</v>
      </c>
      <c r="V50" s="306">
        <v>403</v>
      </c>
      <c r="W50" s="432">
        <v>1.64113131510559</v>
      </c>
      <c r="X50" s="305">
        <v>6.0815099495359931E-2</v>
      </c>
      <c r="Y50" s="307">
        <v>401</v>
      </c>
    </row>
    <row r="51" spans="1:25" ht="14.45" customHeight="1" thickBot="1">
      <c r="A51" s="286" t="s">
        <v>99</v>
      </c>
      <c r="B51" s="434">
        <v>1.548819557625188</v>
      </c>
      <c r="C51" s="320">
        <v>7.8178157285494002E-2</v>
      </c>
      <c r="D51" s="321">
        <v>371</v>
      </c>
      <c r="E51" s="434">
        <v>1.431166570451216</v>
      </c>
      <c r="F51" s="320">
        <v>5.6220829039039202E-2</v>
      </c>
      <c r="G51" s="321">
        <v>370</v>
      </c>
      <c r="H51" s="434">
        <v>1.454818118457736</v>
      </c>
      <c r="I51" s="320">
        <v>6.451851926983275E-2</v>
      </c>
      <c r="J51" s="321">
        <v>372</v>
      </c>
      <c r="K51" s="434">
        <v>1.1074134373372739</v>
      </c>
      <c r="L51" s="320">
        <v>2.8087409424390981E-2</v>
      </c>
      <c r="M51" s="321">
        <v>372</v>
      </c>
      <c r="N51" s="434">
        <v>1.384523641458296</v>
      </c>
      <c r="O51" s="320">
        <v>5.8500622874418963E-2</v>
      </c>
      <c r="P51" s="321">
        <v>370</v>
      </c>
      <c r="Q51" s="434">
        <v>1.286031191146646</v>
      </c>
      <c r="R51" s="320">
        <v>4.589877939439737E-2</v>
      </c>
      <c r="S51" s="321">
        <v>370</v>
      </c>
      <c r="T51" s="434">
        <v>1.7205749162180961</v>
      </c>
      <c r="U51" s="320">
        <v>7.4187322143970336E-2</v>
      </c>
      <c r="V51" s="321">
        <v>369</v>
      </c>
      <c r="W51" s="434">
        <v>1.620612186462794</v>
      </c>
      <c r="X51" s="320">
        <v>7.0461859476751529E-2</v>
      </c>
      <c r="Y51" s="322">
        <v>370</v>
      </c>
    </row>
    <row r="52" spans="1:25" ht="14.45" customHeight="1">
      <c r="A52" s="291" t="s">
        <v>100</v>
      </c>
      <c r="B52" s="407">
        <v>1.731190663392469</v>
      </c>
      <c r="C52" s="333">
        <v>2.303688551058327E-2</v>
      </c>
      <c r="D52" s="334">
        <v>5254</v>
      </c>
      <c r="E52" s="407">
        <v>1.5171711601269959</v>
      </c>
      <c r="F52" s="333">
        <v>2.0392421187812291E-2</v>
      </c>
      <c r="G52" s="334">
        <v>5253</v>
      </c>
      <c r="H52" s="407">
        <v>1.6145180739326881</v>
      </c>
      <c r="I52" s="333">
        <v>2.0343083334174918E-2</v>
      </c>
      <c r="J52" s="334">
        <v>5244</v>
      </c>
      <c r="K52" s="407">
        <v>1.1991412305293021</v>
      </c>
      <c r="L52" s="333">
        <v>1.0932353544250741E-2</v>
      </c>
      <c r="M52" s="334">
        <v>5255</v>
      </c>
      <c r="N52" s="407">
        <v>1.5090072146675291</v>
      </c>
      <c r="O52" s="333">
        <v>1.803885308089823E-2</v>
      </c>
      <c r="P52" s="334">
        <v>5238</v>
      </c>
      <c r="Q52" s="407">
        <v>1.308441265608133</v>
      </c>
      <c r="R52" s="333">
        <v>1.410385592682788E-2</v>
      </c>
      <c r="S52" s="334">
        <v>5254</v>
      </c>
      <c r="T52" s="407">
        <v>1.781750252517204</v>
      </c>
      <c r="U52" s="333">
        <v>2.4153930116896281E-2</v>
      </c>
      <c r="V52" s="334">
        <v>5235</v>
      </c>
      <c r="W52" s="407">
        <v>1.696357745811357</v>
      </c>
      <c r="X52" s="333">
        <v>2.1656558630447409E-2</v>
      </c>
      <c r="Y52" s="335">
        <v>5235</v>
      </c>
    </row>
    <row r="53" spans="1:25" ht="14.45" customHeight="1">
      <c r="A53" s="291" t="s">
        <v>101</v>
      </c>
      <c r="B53" s="407">
        <v>1.6565520443418971</v>
      </c>
      <c r="C53" s="333">
        <v>3.399984210041522E-2</v>
      </c>
      <c r="D53" s="334">
        <v>1964</v>
      </c>
      <c r="E53" s="407">
        <v>1.548252937687127</v>
      </c>
      <c r="F53" s="333">
        <v>3.3892489264034681E-2</v>
      </c>
      <c r="G53" s="334">
        <v>1967</v>
      </c>
      <c r="H53" s="407">
        <v>1.5670309791069781</v>
      </c>
      <c r="I53" s="333">
        <v>3.1880396841157552E-2</v>
      </c>
      <c r="J53" s="334">
        <v>1969</v>
      </c>
      <c r="K53" s="407">
        <v>1.177381210928077</v>
      </c>
      <c r="L53" s="333">
        <v>1.821362107249264E-2</v>
      </c>
      <c r="M53" s="334">
        <v>1969</v>
      </c>
      <c r="N53" s="407">
        <v>1.3516660462023671</v>
      </c>
      <c r="O53" s="333">
        <v>2.40391200351181E-2</v>
      </c>
      <c r="P53" s="334">
        <v>1967</v>
      </c>
      <c r="Q53" s="407">
        <v>1.32968476743037</v>
      </c>
      <c r="R53" s="333">
        <v>2.4556259632110149E-2</v>
      </c>
      <c r="S53" s="334">
        <v>1965</v>
      </c>
      <c r="T53" s="407">
        <v>1.7137483534500439</v>
      </c>
      <c r="U53" s="333">
        <v>3.7199614878322823E-2</v>
      </c>
      <c r="V53" s="334">
        <v>1954</v>
      </c>
      <c r="W53" s="407">
        <v>1.6227658027813749</v>
      </c>
      <c r="X53" s="333">
        <v>3.6597702213944781E-2</v>
      </c>
      <c r="Y53" s="335">
        <v>1961</v>
      </c>
    </row>
    <row r="54" spans="1:25" ht="14.45" customHeight="1">
      <c r="A54" s="296" t="s">
        <v>102</v>
      </c>
      <c r="B54" s="412">
        <v>1.716815839702474</v>
      </c>
      <c r="C54" s="325">
        <v>1.972370396471609E-2</v>
      </c>
      <c r="D54" s="326">
        <v>7218</v>
      </c>
      <c r="E54" s="412">
        <v>1.523165830274481</v>
      </c>
      <c r="F54" s="325">
        <v>1.770878069421495E-2</v>
      </c>
      <c r="G54" s="326">
        <v>7220</v>
      </c>
      <c r="H54" s="412">
        <v>1.605339067533982</v>
      </c>
      <c r="I54" s="325">
        <v>1.7527858588753741E-2</v>
      </c>
      <c r="J54" s="326">
        <v>7213</v>
      </c>
      <c r="K54" s="412">
        <v>1.1949459669890321</v>
      </c>
      <c r="L54" s="325">
        <v>9.4978141134333428E-3</v>
      </c>
      <c r="M54" s="326">
        <v>7224</v>
      </c>
      <c r="N54" s="412">
        <v>1.4785369712554051</v>
      </c>
      <c r="O54" s="325">
        <v>1.531770023018769E-2</v>
      </c>
      <c r="P54" s="326">
        <v>7205</v>
      </c>
      <c r="Q54" s="412">
        <v>1.3125386243970361</v>
      </c>
      <c r="R54" s="325">
        <v>1.232761023691549E-2</v>
      </c>
      <c r="S54" s="326">
        <v>7219</v>
      </c>
      <c r="T54" s="412">
        <v>1.768684177461022</v>
      </c>
      <c r="U54" s="325">
        <v>2.0775457577434729E-2</v>
      </c>
      <c r="V54" s="326">
        <v>7189</v>
      </c>
      <c r="W54" s="412">
        <v>1.682156537288392</v>
      </c>
      <c r="X54" s="325">
        <v>1.8857560978145189E-2</v>
      </c>
      <c r="Y54" s="327">
        <v>7196</v>
      </c>
    </row>
    <row r="55" spans="1:25" ht="14.45" customHeight="1">
      <c r="A55" s="1162" t="s">
        <v>259</v>
      </c>
      <c r="B55" s="1162" t="s">
        <v>260</v>
      </c>
      <c r="C55" s="1162" t="s">
        <v>260</v>
      </c>
      <c r="D55" s="1162" t="s">
        <v>260</v>
      </c>
      <c r="E55" s="1162" t="s">
        <v>260</v>
      </c>
      <c r="F55" s="1162" t="s">
        <v>260</v>
      </c>
      <c r="G55" s="1162" t="s">
        <v>260</v>
      </c>
      <c r="H55" s="1162" t="s">
        <v>260</v>
      </c>
      <c r="I55" s="1162" t="s">
        <v>260</v>
      </c>
      <c r="J55" s="1162" t="s">
        <v>260</v>
      </c>
      <c r="K55" s="1162" t="s">
        <v>260</v>
      </c>
      <c r="L55" s="1162" t="s">
        <v>260</v>
      </c>
      <c r="M55" s="1162" t="s">
        <v>260</v>
      </c>
      <c r="N55" s="1162" t="s">
        <v>260</v>
      </c>
      <c r="O55" s="1162" t="s">
        <v>260</v>
      </c>
      <c r="P55" s="1162" t="s">
        <v>260</v>
      </c>
      <c r="Q55" s="1162" t="s">
        <v>260</v>
      </c>
      <c r="R55" s="1162" t="s">
        <v>260</v>
      </c>
      <c r="S55" s="1162" t="s">
        <v>260</v>
      </c>
      <c r="T55" s="1162" t="s">
        <v>260</v>
      </c>
      <c r="U55" s="1162" t="s">
        <v>260</v>
      </c>
      <c r="V55" s="1162" t="s">
        <v>260</v>
      </c>
      <c r="W55" s="1162" t="s">
        <v>260</v>
      </c>
      <c r="X55" s="1162" t="s">
        <v>260</v>
      </c>
      <c r="Y55" s="1162" t="s">
        <v>260</v>
      </c>
    </row>
    <row r="56" spans="1:25" ht="14.45" customHeight="1">
      <c r="A56" s="1162" t="s">
        <v>545</v>
      </c>
      <c r="B56" s="1162" t="s">
        <v>105</v>
      </c>
      <c r="C56" s="1162" t="s">
        <v>105</v>
      </c>
      <c r="D56" s="1162" t="s">
        <v>105</v>
      </c>
      <c r="E56" s="1162" t="s">
        <v>105</v>
      </c>
      <c r="F56" s="1162" t="s">
        <v>105</v>
      </c>
      <c r="G56" s="1162" t="s">
        <v>105</v>
      </c>
      <c r="H56" s="1162" t="s">
        <v>105</v>
      </c>
      <c r="I56" s="1162" t="s">
        <v>105</v>
      </c>
      <c r="J56" s="1162" t="s">
        <v>105</v>
      </c>
      <c r="K56" s="1162" t="s">
        <v>105</v>
      </c>
      <c r="L56" s="1162" t="s">
        <v>105</v>
      </c>
      <c r="M56" s="1162" t="s">
        <v>105</v>
      </c>
      <c r="N56" s="1162" t="s">
        <v>105</v>
      </c>
      <c r="O56" s="1162" t="s">
        <v>105</v>
      </c>
      <c r="P56" s="1162" t="s">
        <v>105</v>
      </c>
      <c r="Q56" s="1162" t="s">
        <v>105</v>
      </c>
      <c r="R56" s="1162" t="s">
        <v>105</v>
      </c>
      <c r="S56" s="1162" t="s">
        <v>105</v>
      </c>
      <c r="T56" s="1162" t="s">
        <v>105</v>
      </c>
      <c r="U56" s="1162" t="s">
        <v>105</v>
      </c>
      <c r="V56" s="1162" t="s">
        <v>105</v>
      </c>
      <c r="W56" s="1162" t="s">
        <v>105</v>
      </c>
      <c r="X56" s="1162" t="s">
        <v>105</v>
      </c>
      <c r="Y56" s="1162" t="s">
        <v>105</v>
      </c>
    </row>
    <row r="57" spans="1:25" ht="14.45" customHeight="1">
      <c r="A57" s="1162" t="s">
        <v>262</v>
      </c>
      <c r="B57" s="1162" t="s">
        <v>262</v>
      </c>
      <c r="C57" s="1162" t="s">
        <v>262</v>
      </c>
      <c r="D57" s="1162" t="s">
        <v>262</v>
      </c>
      <c r="E57" s="1162" t="s">
        <v>262</v>
      </c>
      <c r="F57" s="1162" t="s">
        <v>262</v>
      </c>
      <c r="G57" s="1162" t="s">
        <v>262</v>
      </c>
      <c r="H57" s="1162" t="s">
        <v>262</v>
      </c>
      <c r="I57" s="1162" t="s">
        <v>262</v>
      </c>
      <c r="J57" s="1162" t="s">
        <v>262</v>
      </c>
      <c r="K57" s="1162" t="s">
        <v>262</v>
      </c>
      <c r="L57" s="1162" t="s">
        <v>262</v>
      </c>
      <c r="M57" s="1162" t="s">
        <v>262</v>
      </c>
      <c r="N57" s="1162" t="s">
        <v>262</v>
      </c>
      <c r="O57" s="1162" t="s">
        <v>262</v>
      </c>
      <c r="P57" s="1162" t="s">
        <v>262</v>
      </c>
      <c r="Q57" s="1162" t="s">
        <v>262</v>
      </c>
      <c r="R57" s="1162" t="s">
        <v>262</v>
      </c>
      <c r="S57" s="1162" t="s">
        <v>262</v>
      </c>
      <c r="T57" s="1162" t="s">
        <v>262</v>
      </c>
      <c r="U57" s="1162" t="s">
        <v>262</v>
      </c>
      <c r="V57" s="1162" t="s">
        <v>262</v>
      </c>
      <c r="W57" s="1162" t="s">
        <v>262</v>
      </c>
      <c r="X57" s="1162" t="s">
        <v>262</v>
      </c>
      <c r="Y57" s="1162" t="s">
        <v>262</v>
      </c>
    </row>
  </sheetData>
  <mergeCells count="28">
    <mergeCell ref="A6:A7"/>
    <mergeCell ref="A34:A35"/>
    <mergeCell ref="A29:Y29"/>
    <mergeCell ref="A56:Y56"/>
    <mergeCell ref="A57:Y57"/>
    <mergeCell ref="B34:D34"/>
    <mergeCell ref="E34:G34"/>
    <mergeCell ref="H34:J34"/>
    <mergeCell ref="K34:M34"/>
    <mergeCell ref="N34:P34"/>
    <mergeCell ref="Q34:S34"/>
    <mergeCell ref="A55:Y55"/>
    <mergeCell ref="A3:Y3"/>
    <mergeCell ref="A31:Y31"/>
    <mergeCell ref="T34:V34"/>
    <mergeCell ref="W34:Y34"/>
    <mergeCell ref="A33:Y33"/>
    <mergeCell ref="A5:Y5"/>
    <mergeCell ref="B6:D6"/>
    <mergeCell ref="E6:G6"/>
    <mergeCell ref="H6:J6"/>
    <mergeCell ref="K6:M6"/>
    <mergeCell ref="N6:P6"/>
    <mergeCell ref="Q6:S6"/>
    <mergeCell ref="T6:V6"/>
    <mergeCell ref="W6:Y6"/>
    <mergeCell ref="A27:Y27"/>
    <mergeCell ref="A28:Y28"/>
  </mergeCells>
  <hyperlinks>
    <hyperlink ref="A1" location="Inhalt!A1" display="Zurück zum Inhalt" xr:uid="{00000000-0004-0000-0900-000000000000}"/>
  </hyperlinks>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8"/>
  <dimension ref="A1:AH137"/>
  <sheetViews>
    <sheetView zoomScale="80" zoomScaleNormal="80" workbookViewId="0">
      <pane xSplit="1" topLeftCell="B1" activePane="topRight" state="frozen"/>
      <selection pane="topRight"/>
    </sheetView>
  </sheetViews>
  <sheetFormatPr baseColWidth="10" defaultColWidth="11.125" defaultRowHeight="15"/>
  <cols>
    <col min="1" max="1" width="23.5" style="583" customWidth="1"/>
    <col min="2" max="34" width="11.125" style="583" customWidth="1"/>
    <col min="35" max="16384" width="11.125" style="583"/>
  </cols>
  <sheetData>
    <row r="1" spans="1:31">
      <c r="A1" s="488" t="s">
        <v>688</v>
      </c>
    </row>
    <row r="3" spans="1:31" s="596" customFormat="1" ht="24" customHeight="1">
      <c r="A3" s="1156">
        <v>2022</v>
      </c>
      <c r="B3" s="1156"/>
      <c r="C3" s="1156"/>
      <c r="D3" s="1156"/>
      <c r="E3" s="1156"/>
      <c r="F3" s="1156"/>
      <c r="G3" s="1156"/>
      <c r="H3" s="1156"/>
      <c r="I3" s="1156"/>
      <c r="J3" s="1156"/>
      <c r="K3" s="1156"/>
      <c r="L3" s="1156"/>
      <c r="M3" s="1156"/>
      <c r="N3" s="1156"/>
      <c r="O3" s="1156"/>
      <c r="P3" s="1156"/>
      <c r="Q3" s="1156"/>
      <c r="R3" s="1156"/>
      <c r="S3" s="1156"/>
      <c r="T3" s="1156"/>
      <c r="U3" s="1156"/>
      <c r="V3" s="1156"/>
      <c r="W3" s="1156"/>
      <c r="X3" s="1156"/>
      <c r="Y3" s="1156"/>
      <c r="Z3" s="1156"/>
      <c r="AA3" s="1156"/>
      <c r="AB3" s="1156"/>
      <c r="AC3" s="1156"/>
      <c r="AD3" s="1156"/>
      <c r="AE3" s="1156"/>
    </row>
    <row r="5" spans="1:31" ht="15" customHeight="1">
      <c r="A5" s="1108" t="s">
        <v>671</v>
      </c>
      <c r="B5" s="1108"/>
      <c r="C5" s="1108"/>
      <c r="D5" s="1108"/>
      <c r="E5" s="1108"/>
      <c r="F5" s="1108"/>
      <c r="G5" s="1108"/>
      <c r="H5" s="1108"/>
      <c r="I5" s="1108"/>
      <c r="J5" s="1108"/>
      <c r="K5" s="1108"/>
      <c r="L5" s="1108"/>
      <c r="M5" s="1108"/>
      <c r="N5" s="1108"/>
      <c r="O5" s="1108"/>
      <c r="P5" s="1108"/>
      <c r="Q5" s="1108"/>
      <c r="R5" s="1108"/>
      <c r="S5" s="1108"/>
      <c r="T5" s="1108"/>
      <c r="U5" s="1108"/>
      <c r="V5" s="1108"/>
      <c r="W5" s="1108"/>
      <c r="X5" s="1108"/>
      <c r="Y5" s="1108"/>
      <c r="Z5" s="1108"/>
      <c r="AA5" s="1108"/>
      <c r="AB5" s="1108"/>
    </row>
    <row r="6" spans="1:31" ht="45" customHeight="1" thickBot="1">
      <c r="A6" s="1164" t="s">
        <v>311</v>
      </c>
      <c r="B6" s="1157" t="s">
        <v>506</v>
      </c>
      <c r="C6" s="1157" t="s">
        <v>285</v>
      </c>
      <c r="D6" s="1157" t="s">
        <v>285</v>
      </c>
      <c r="E6" s="1157" t="s">
        <v>507</v>
      </c>
      <c r="F6" s="1157" t="s">
        <v>286</v>
      </c>
      <c r="G6" s="1157" t="s">
        <v>286</v>
      </c>
      <c r="H6" s="1157" t="s">
        <v>508</v>
      </c>
      <c r="I6" s="1157" t="s">
        <v>287</v>
      </c>
      <c r="J6" s="1157" t="s">
        <v>287</v>
      </c>
      <c r="K6" s="1157" t="s">
        <v>509</v>
      </c>
      <c r="L6" s="1157" t="s">
        <v>288</v>
      </c>
      <c r="M6" s="1157" t="s">
        <v>288</v>
      </c>
      <c r="N6" s="1157" t="s">
        <v>510</v>
      </c>
      <c r="O6" s="1157" t="s">
        <v>289</v>
      </c>
      <c r="P6" s="1157" t="s">
        <v>289</v>
      </c>
      <c r="Q6" s="1157" t="s">
        <v>511</v>
      </c>
      <c r="R6" s="1157" t="s">
        <v>290</v>
      </c>
      <c r="S6" s="1157" t="s">
        <v>290</v>
      </c>
      <c r="T6" s="1157" t="s">
        <v>512</v>
      </c>
      <c r="U6" s="1157" t="s">
        <v>291</v>
      </c>
      <c r="V6" s="1157" t="s">
        <v>291</v>
      </c>
      <c r="W6" s="1157" t="s">
        <v>513</v>
      </c>
      <c r="X6" s="1157" t="s">
        <v>292</v>
      </c>
      <c r="Y6" s="1157" t="s">
        <v>292</v>
      </c>
      <c r="Z6" s="1157" t="s">
        <v>514</v>
      </c>
      <c r="AA6" s="1157" t="s">
        <v>293</v>
      </c>
      <c r="AB6" s="1163" t="s">
        <v>293</v>
      </c>
    </row>
    <row r="7" spans="1:31" ht="15" customHeight="1" thickBot="1">
      <c r="A7" s="1165" t="s">
        <v>311</v>
      </c>
      <c r="B7" s="72" t="s">
        <v>112</v>
      </c>
      <c r="C7" s="72" t="s">
        <v>82</v>
      </c>
      <c r="D7" s="73" t="s">
        <v>83</v>
      </c>
      <c r="E7" s="72" t="s">
        <v>112</v>
      </c>
      <c r="F7" s="72" t="s">
        <v>82</v>
      </c>
      <c r="G7" s="73" t="s">
        <v>83</v>
      </c>
      <c r="H7" s="72" t="s">
        <v>112</v>
      </c>
      <c r="I7" s="72" t="s">
        <v>82</v>
      </c>
      <c r="J7" s="73" t="s">
        <v>83</v>
      </c>
      <c r="K7" s="72" t="s">
        <v>112</v>
      </c>
      <c r="L7" s="72" t="s">
        <v>82</v>
      </c>
      <c r="M7" s="73" t="s">
        <v>83</v>
      </c>
      <c r="N7" s="72" t="s">
        <v>112</v>
      </c>
      <c r="O7" s="72" t="s">
        <v>82</v>
      </c>
      <c r="P7" s="73" t="s">
        <v>83</v>
      </c>
      <c r="Q7" s="72" t="s">
        <v>112</v>
      </c>
      <c r="R7" s="72" t="s">
        <v>82</v>
      </c>
      <c r="S7" s="73" t="s">
        <v>83</v>
      </c>
      <c r="T7" s="72" t="s">
        <v>112</v>
      </c>
      <c r="U7" s="72" t="s">
        <v>82</v>
      </c>
      <c r="V7" s="73" t="s">
        <v>83</v>
      </c>
      <c r="W7" s="72" t="s">
        <v>112</v>
      </c>
      <c r="X7" s="72" t="s">
        <v>82</v>
      </c>
      <c r="Y7" s="73" t="s">
        <v>83</v>
      </c>
      <c r="Z7" s="72" t="s">
        <v>112</v>
      </c>
      <c r="AA7" s="72" t="s">
        <v>82</v>
      </c>
      <c r="AB7" s="72" t="s">
        <v>83</v>
      </c>
    </row>
    <row r="8" spans="1:31" ht="15" customHeight="1">
      <c r="A8" s="276" t="s">
        <v>84</v>
      </c>
      <c r="B8" s="591">
        <v>78.712312808117787</v>
      </c>
      <c r="C8" s="305">
        <v>2.1540890742561691</v>
      </c>
      <c r="D8" s="306">
        <v>373</v>
      </c>
      <c r="E8" s="591">
        <v>82.064529533483466</v>
      </c>
      <c r="F8" s="305">
        <v>2.0113588417200758</v>
      </c>
      <c r="G8" s="306">
        <v>370</v>
      </c>
      <c r="H8" s="304">
        <v>33.789713509056298</v>
      </c>
      <c r="I8" s="305">
        <v>2.5515919694226148</v>
      </c>
      <c r="J8" s="306">
        <v>365</v>
      </c>
      <c r="K8" s="304">
        <v>30.147098987588429</v>
      </c>
      <c r="L8" s="305">
        <v>2.4508819302320779</v>
      </c>
      <c r="M8" s="306">
        <v>366</v>
      </c>
      <c r="N8" s="304">
        <v>47.555712815430397</v>
      </c>
      <c r="O8" s="305">
        <v>2.65101187747169</v>
      </c>
      <c r="P8" s="306">
        <v>365</v>
      </c>
      <c r="Q8" s="304">
        <v>16.265078941796322</v>
      </c>
      <c r="R8" s="305">
        <v>1.9691965593503691</v>
      </c>
      <c r="S8" s="306">
        <v>363</v>
      </c>
      <c r="T8" s="304">
        <v>51.017281247963943</v>
      </c>
      <c r="U8" s="305">
        <v>2.63233458501022</v>
      </c>
      <c r="V8" s="306">
        <v>368</v>
      </c>
      <c r="W8" s="304">
        <v>84.601419747364062</v>
      </c>
      <c r="X8" s="305">
        <v>1.8146607848716281</v>
      </c>
      <c r="Y8" s="306">
        <v>372</v>
      </c>
      <c r="Z8" s="591">
        <v>50.40305522467068</v>
      </c>
      <c r="AA8" s="305">
        <v>2.649155875033069</v>
      </c>
      <c r="AB8" s="307">
        <v>364</v>
      </c>
    </row>
    <row r="9" spans="1:31" ht="15" customHeight="1">
      <c r="A9" s="281" t="s">
        <v>85</v>
      </c>
      <c r="B9" s="309">
        <v>84.875802630328891</v>
      </c>
      <c r="C9" s="310">
        <v>1.92981426000075</v>
      </c>
      <c r="D9" s="311">
        <v>337</v>
      </c>
      <c r="E9" s="309">
        <v>84.355777774542545</v>
      </c>
      <c r="F9" s="310">
        <v>1.945538886437421</v>
      </c>
      <c r="G9" s="311">
        <v>334</v>
      </c>
      <c r="H9" s="309">
        <v>35.398233470968982</v>
      </c>
      <c r="I9" s="310">
        <v>2.783183572266188</v>
      </c>
      <c r="J9" s="311">
        <v>332</v>
      </c>
      <c r="K9" s="309">
        <v>32.276761011556417</v>
      </c>
      <c r="L9" s="310">
        <v>2.682401658478883</v>
      </c>
      <c r="M9" s="311">
        <v>329</v>
      </c>
      <c r="N9" s="592">
        <v>36.910871727792738</v>
      </c>
      <c r="O9" s="310">
        <v>2.7576549577809319</v>
      </c>
      <c r="P9" s="311">
        <v>329</v>
      </c>
      <c r="Q9" s="309">
        <v>14.741295293419331</v>
      </c>
      <c r="R9" s="310">
        <v>2.1001471084979459</v>
      </c>
      <c r="S9" s="311">
        <v>327</v>
      </c>
      <c r="T9" s="309">
        <v>54.53897463742711</v>
      </c>
      <c r="U9" s="310">
        <v>2.8042018200887511</v>
      </c>
      <c r="V9" s="311">
        <v>332</v>
      </c>
      <c r="W9" s="309">
        <v>89.185671892998542</v>
      </c>
      <c r="X9" s="310">
        <v>1.5980814204657281</v>
      </c>
      <c r="Y9" s="311">
        <v>336</v>
      </c>
      <c r="Z9" s="309">
        <v>68.574450246183204</v>
      </c>
      <c r="AA9" s="310">
        <v>2.572044751176112</v>
      </c>
      <c r="AB9" s="312">
        <v>335</v>
      </c>
    </row>
    <row r="10" spans="1:31" ht="15" customHeight="1">
      <c r="A10" s="276" t="s">
        <v>86</v>
      </c>
      <c r="B10" s="591">
        <v>80.432016421821402</v>
      </c>
      <c r="C10" s="305">
        <v>2.1857530645130869</v>
      </c>
      <c r="D10" s="306">
        <v>326</v>
      </c>
      <c r="E10" s="304">
        <v>87.280783253628741</v>
      </c>
      <c r="F10" s="305">
        <v>1.8594659223258829</v>
      </c>
      <c r="G10" s="306">
        <v>324</v>
      </c>
      <c r="H10" s="304">
        <v>44.841533515061514</v>
      </c>
      <c r="I10" s="305">
        <v>2.7242903438767461</v>
      </c>
      <c r="J10" s="306">
        <v>324</v>
      </c>
      <c r="K10" s="591">
        <v>31.240555082153591</v>
      </c>
      <c r="L10" s="305">
        <v>2.5409265201880311</v>
      </c>
      <c r="M10" s="306">
        <v>323</v>
      </c>
      <c r="N10" s="304">
        <v>49.919998326215797</v>
      </c>
      <c r="O10" s="305">
        <v>2.7428712094400258</v>
      </c>
      <c r="P10" s="306">
        <v>322</v>
      </c>
      <c r="Q10" s="591">
        <v>22.30286754105105</v>
      </c>
      <c r="R10" s="305">
        <v>2.3106050588500859</v>
      </c>
      <c r="S10" s="306">
        <v>318</v>
      </c>
      <c r="T10" s="304">
        <v>73.085149730705652</v>
      </c>
      <c r="U10" s="305">
        <v>2.4190413062894458</v>
      </c>
      <c r="V10" s="306">
        <v>324</v>
      </c>
      <c r="W10" s="304">
        <v>92.41777956241684</v>
      </c>
      <c r="X10" s="305">
        <v>1.450462364564393</v>
      </c>
      <c r="Y10" s="306">
        <v>325</v>
      </c>
      <c r="Z10" s="304">
        <v>71.911059487249673</v>
      </c>
      <c r="AA10" s="305">
        <v>2.4432722086932799</v>
      </c>
      <c r="AB10" s="307">
        <v>322</v>
      </c>
    </row>
    <row r="11" spans="1:31" ht="15" customHeight="1">
      <c r="A11" s="281" t="s">
        <v>87</v>
      </c>
      <c r="B11" s="309">
        <v>81.24588993818081</v>
      </c>
      <c r="C11" s="310">
        <v>2.1746879505949268</v>
      </c>
      <c r="D11" s="311">
        <v>272</v>
      </c>
      <c r="E11" s="309">
        <v>87.925000194188016</v>
      </c>
      <c r="F11" s="310">
        <v>1.8078063893620271</v>
      </c>
      <c r="G11" s="311">
        <v>272</v>
      </c>
      <c r="H11" s="309">
        <v>28.544897546980799</v>
      </c>
      <c r="I11" s="310">
        <v>2.6078660259638071</v>
      </c>
      <c r="J11" s="311">
        <v>270</v>
      </c>
      <c r="K11" s="592">
        <v>22.133942078846001</v>
      </c>
      <c r="L11" s="310">
        <v>2.326428312744095</v>
      </c>
      <c r="M11" s="311">
        <v>271</v>
      </c>
      <c r="N11" s="309">
        <v>38.641527927153852</v>
      </c>
      <c r="O11" s="310">
        <v>2.7777246961279021</v>
      </c>
      <c r="P11" s="311">
        <v>269</v>
      </c>
      <c r="Q11" s="309">
        <v>13.637408990199511</v>
      </c>
      <c r="R11" s="310">
        <v>2.0078156630184139</v>
      </c>
      <c r="S11" s="311">
        <v>268</v>
      </c>
      <c r="T11" s="309">
        <v>74.197237692482105</v>
      </c>
      <c r="U11" s="310">
        <v>2.4620684935553752</v>
      </c>
      <c r="V11" s="311">
        <v>267</v>
      </c>
      <c r="W11" s="309">
        <v>88.47067737426714</v>
      </c>
      <c r="X11" s="310">
        <v>1.750631473591675</v>
      </c>
      <c r="Y11" s="311">
        <v>271</v>
      </c>
      <c r="Z11" s="309">
        <v>66.665728558879493</v>
      </c>
      <c r="AA11" s="310">
        <v>2.6639488891712682</v>
      </c>
      <c r="AB11" s="312">
        <v>272</v>
      </c>
    </row>
    <row r="12" spans="1:31" ht="15" customHeight="1">
      <c r="A12" s="276" t="s">
        <v>88</v>
      </c>
      <c r="B12" s="304">
        <v>71.683817992031067</v>
      </c>
      <c r="C12" s="305">
        <v>3.9510468706604849</v>
      </c>
      <c r="D12" s="306">
        <v>106</v>
      </c>
      <c r="E12" s="304">
        <v>82.3647088776749</v>
      </c>
      <c r="F12" s="305">
        <v>3.5093000618744292</v>
      </c>
      <c r="G12" s="306">
        <v>106</v>
      </c>
      <c r="H12" s="304">
        <v>42.762846992742141</v>
      </c>
      <c r="I12" s="305">
        <v>4.3507122729853398</v>
      </c>
      <c r="J12" s="306">
        <v>105</v>
      </c>
      <c r="K12" s="304">
        <v>37.964325572967461</v>
      </c>
      <c r="L12" s="305">
        <v>4.2876538500527017</v>
      </c>
      <c r="M12" s="306">
        <v>103</v>
      </c>
      <c r="N12" s="304">
        <v>57.030497402448923</v>
      </c>
      <c r="O12" s="305">
        <v>4.3936678049633429</v>
      </c>
      <c r="P12" s="306">
        <v>105</v>
      </c>
      <c r="Q12" s="591">
        <v>20.16455939717007</v>
      </c>
      <c r="R12" s="305">
        <v>3.4242596034290731</v>
      </c>
      <c r="S12" s="306">
        <v>104</v>
      </c>
      <c r="T12" s="304">
        <v>58.678752039738512</v>
      </c>
      <c r="U12" s="305">
        <v>4.3723835289880348</v>
      </c>
      <c r="V12" s="306">
        <v>105</v>
      </c>
      <c r="W12" s="304">
        <v>94.661227035128846</v>
      </c>
      <c r="X12" s="305">
        <v>1.8742401197980141</v>
      </c>
      <c r="Y12" s="306">
        <v>106</v>
      </c>
      <c r="Z12" s="304">
        <v>57.035166921465468</v>
      </c>
      <c r="AA12" s="305">
        <v>4.3966786138490139</v>
      </c>
      <c r="AB12" s="307">
        <v>105</v>
      </c>
    </row>
    <row r="13" spans="1:31" ht="15" customHeight="1">
      <c r="A13" s="281" t="s">
        <v>89</v>
      </c>
      <c r="B13" s="309">
        <v>85.020042514801247</v>
      </c>
      <c r="C13" s="310">
        <v>2.392530822078788</v>
      </c>
      <c r="D13" s="311">
        <v>210</v>
      </c>
      <c r="E13" s="309">
        <v>93.227289467373467</v>
      </c>
      <c r="F13" s="310">
        <v>1.645924409063386</v>
      </c>
      <c r="G13" s="311">
        <v>210</v>
      </c>
      <c r="H13" s="309">
        <v>48.086699822225313</v>
      </c>
      <c r="I13" s="310">
        <v>3.348652151411267</v>
      </c>
      <c r="J13" s="311">
        <v>208</v>
      </c>
      <c r="K13" s="309">
        <v>37.19197306975564</v>
      </c>
      <c r="L13" s="310">
        <v>3.2264806414876062</v>
      </c>
      <c r="M13" s="311">
        <v>208</v>
      </c>
      <c r="N13" s="309">
        <v>64.760052761584845</v>
      </c>
      <c r="O13" s="310">
        <v>3.2130236305943369</v>
      </c>
      <c r="P13" s="311">
        <v>209</v>
      </c>
      <c r="Q13" s="309">
        <v>20.914544199557572</v>
      </c>
      <c r="R13" s="310">
        <v>2.702023115358152</v>
      </c>
      <c r="S13" s="311">
        <v>208</v>
      </c>
      <c r="T13" s="309">
        <v>71.414162531322049</v>
      </c>
      <c r="U13" s="310">
        <v>2.9408291904080079</v>
      </c>
      <c r="V13" s="311">
        <v>208</v>
      </c>
      <c r="W13" s="309">
        <v>96.709963542206751</v>
      </c>
      <c r="X13" s="310">
        <v>1.1640564162792351</v>
      </c>
      <c r="Y13" s="311">
        <v>210</v>
      </c>
      <c r="Z13" s="309">
        <v>60.367191942159018</v>
      </c>
      <c r="AA13" s="310">
        <v>3.3062075157281301</v>
      </c>
      <c r="AB13" s="312">
        <v>209</v>
      </c>
    </row>
    <row r="14" spans="1:31" ht="15" customHeight="1">
      <c r="A14" s="276" t="s">
        <v>90</v>
      </c>
      <c r="B14" s="304">
        <v>82.99222302286762</v>
      </c>
      <c r="C14" s="305">
        <v>2.1137376134321779</v>
      </c>
      <c r="D14" s="306">
        <v>315</v>
      </c>
      <c r="E14" s="304">
        <v>87.667871140926579</v>
      </c>
      <c r="F14" s="305">
        <v>1.790720002009182</v>
      </c>
      <c r="G14" s="306">
        <v>313</v>
      </c>
      <c r="H14" s="304">
        <v>56.794289080419077</v>
      </c>
      <c r="I14" s="305">
        <v>2.867289958817512</v>
      </c>
      <c r="J14" s="306">
        <v>314</v>
      </c>
      <c r="K14" s="304">
        <v>40.312926501108933</v>
      </c>
      <c r="L14" s="305">
        <v>2.93418152142829</v>
      </c>
      <c r="M14" s="306">
        <v>314</v>
      </c>
      <c r="N14" s="304">
        <v>50.621664552735268</v>
      </c>
      <c r="O14" s="305">
        <v>2.9372322852905559</v>
      </c>
      <c r="P14" s="306">
        <v>312</v>
      </c>
      <c r="Q14" s="591">
        <v>16.454852146106589</v>
      </c>
      <c r="R14" s="305">
        <v>2.2465083444215881</v>
      </c>
      <c r="S14" s="306">
        <v>312</v>
      </c>
      <c r="T14" s="304">
        <v>67.70030103338847</v>
      </c>
      <c r="U14" s="305">
        <v>2.6603459937831309</v>
      </c>
      <c r="V14" s="306">
        <v>309</v>
      </c>
      <c r="W14" s="591">
        <v>92.570743257043091</v>
      </c>
      <c r="X14" s="305">
        <v>1.3704064688277831</v>
      </c>
      <c r="Y14" s="306">
        <v>315</v>
      </c>
      <c r="Z14" s="304">
        <v>57.693352217327508</v>
      </c>
      <c r="AA14" s="305">
        <v>2.8900937464456908</v>
      </c>
      <c r="AB14" s="307">
        <v>314</v>
      </c>
    </row>
    <row r="15" spans="1:31" ht="15" customHeight="1">
      <c r="A15" s="281" t="s">
        <v>91</v>
      </c>
      <c r="B15" s="309">
        <v>84.555866290511133</v>
      </c>
      <c r="C15" s="310">
        <v>2.313146121111878</v>
      </c>
      <c r="D15" s="311">
        <v>201</v>
      </c>
      <c r="E15" s="309">
        <v>86.830080539795034</v>
      </c>
      <c r="F15" s="310">
        <v>2.0938558235396521</v>
      </c>
      <c r="G15" s="311">
        <v>197</v>
      </c>
      <c r="H15" s="309">
        <v>29.76500233343959</v>
      </c>
      <c r="I15" s="310">
        <v>2.9789302306961138</v>
      </c>
      <c r="J15" s="311">
        <v>194</v>
      </c>
      <c r="K15" s="309">
        <v>24.843413675639741</v>
      </c>
      <c r="L15" s="310">
        <v>2.8222190985622939</v>
      </c>
      <c r="M15" s="311">
        <v>193</v>
      </c>
      <c r="N15" s="309">
        <v>45.339242124474737</v>
      </c>
      <c r="O15" s="310">
        <v>3.1928800024578678</v>
      </c>
      <c r="P15" s="311">
        <v>198</v>
      </c>
      <c r="Q15" s="309">
        <v>17.787060509531429</v>
      </c>
      <c r="R15" s="310">
        <v>2.4486554310532509</v>
      </c>
      <c r="S15" s="311">
        <v>196</v>
      </c>
      <c r="T15" s="592">
        <v>63.052729352609468</v>
      </c>
      <c r="U15" s="310">
        <v>3.0693769127202319</v>
      </c>
      <c r="V15" s="311">
        <v>197</v>
      </c>
      <c r="W15" s="309">
        <v>63.29015172911928</v>
      </c>
      <c r="X15" s="310">
        <v>3.126562311257417</v>
      </c>
      <c r="Y15" s="311">
        <v>197</v>
      </c>
      <c r="Z15" s="309">
        <v>64.337516846725649</v>
      </c>
      <c r="AA15" s="310">
        <v>3.087150642960871</v>
      </c>
      <c r="AB15" s="312">
        <v>199</v>
      </c>
    </row>
    <row r="16" spans="1:31" ht="15" customHeight="1">
      <c r="A16" s="276" t="s">
        <v>92</v>
      </c>
      <c r="B16" s="304">
        <v>80.725180207317365</v>
      </c>
      <c r="C16" s="305">
        <v>2.155785732968754</v>
      </c>
      <c r="D16" s="306">
        <v>327</v>
      </c>
      <c r="E16" s="304">
        <v>87.516297140031796</v>
      </c>
      <c r="F16" s="305">
        <v>1.8431994679485311</v>
      </c>
      <c r="G16" s="306">
        <v>329</v>
      </c>
      <c r="H16" s="304">
        <v>38.92658893845006</v>
      </c>
      <c r="I16" s="305">
        <v>2.742544519329968</v>
      </c>
      <c r="J16" s="306">
        <v>325</v>
      </c>
      <c r="K16" s="304">
        <v>31.880765512271552</v>
      </c>
      <c r="L16" s="305">
        <v>2.6545371114184451</v>
      </c>
      <c r="M16" s="306">
        <v>324</v>
      </c>
      <c r="N16" s="304">
        <v>52.578474460681278</v>
      </c>
      <c r="O16" s="305">
        <v>2.7752071747168259</v>
      </c>
      <c r="P16" s="306">
        <v>328</v>
      </c>
      <c r="Q16" s="591">
        <v>13.662699913754521</v>
      </c>
      <c r="R16" s="305">
        <v>1.955074676667456</v>
      </c>
      <c r="S16" s="306">
        <v>321</v>
      </c>
      <c r="T16" s="304">
        <v>47.954525701197227</v>
      </c>
      <c r="U16" s="305">
        <v>2.8062071795300549</v>
      </c>
      <c r="V16" s="306">
        <v>323</v>
      </c>
      <c r="W16" s="304">
        <v>90.254539695116335</v>
      </c>
      <c r="X16" s="305">
        <v>1.608310399108424</v>
      </c>
      <c r="Y16" s="306">
        <v>328</v>
      </c>
      <c r="Z16" s="304">
        <v>55.583301018149179</v>
      </c>
      <c r="AA16" s="305">
        <v>2.7767691429311498</v>
      </c>
      <c r="AB16" s="307">
        <v>326</v>
      </c>
    </row>
    <row r="17" spans="1:34" ht="15" customHeight="1">
      <c r="A17" s="281" t="s">
        <v>93</v>
      </c>
      <c r="B17" s="309">
        <v>80.524790433667633</v>
      </c>
      <c r="C17" s="310">
        <v>2.0908417255782639</v>
      </c>
      <c r="D17" s="311">
        <v>352</v>
      </c>
      <c r="E17" s="309">
        <v>90.29329754075188</v>
      </c>
      <c r="F17" s="310">
        <v>1.5676883489096869</v>
      </c>
      <c r="G17" s="311">
        <v>351</v>
      </c>
      <c r="H17" s="309">
        <v>34.56559025634111</v>
      </c>
      <c r="I17" s="310">
        <v>2.551901626086297</v>
      </c>
      <c r="J17" s="311">
        <v>348</v>
      </c>
      <c r="K17" s="309">
        <v>38.799948279281061</v>
      </c>
      <c r="L17" s="310">
        <v>2.6017877937232261</v>
      </c>
      <c r="M17" s="311">
        <v>350</v>
      </c>
      <c r="N17" s="309">
        <v>53.661133289864956</v>
      </c>
      <c r="O17" s="310">
        <v>2.6525014384617038</v>
      </c>
      <c r="P17" s="311">
        <v>352</v>
      </c>
      <c r="Q17" s="309">
        <v>23.220444458212491</v>
      </c>
      <c r="R17" s="310">
        <v>2.2607180805064901</v>
      </c>
      <c r="S17" s="311">
        <v>351</v>
      </c>
      <c r="T17" s="309">
        <v>56.281620543956826</v>
      </c>
      <c r="U17" s="310">
        <v>2.6488771569130281</v>
      </c>
      <c r="V17" s="311">
        <v>351</v>
      </c>
      <c r="W17" s="309">
        <v>96.088838305708819</v>
      </c>
      <c r="X17" s="310">
        <v>1.0171851562907039</v>
      </c>
      <c r="Y17" s="311">
        <v>352</v>
      </c>
      <c r="Z17" s="309">
        <v>65.945254696641726</v>
      </c>
      <c r="AA17" s="310">
        <v>2.526004977633272</v>
      </c>
      <c r="AB17" s="312">
        <v>351</v>
      </c>
    </row>
    <row r="18" spans="1:34" ht="15" customHeight="1">
      <c r="A18" s="276" t="s">
        <v>94</v>
      </c>
      <c r="B18" s="304">
        <v>81.725769683931375</v>
      </c>
      <c r="C18" s="305">
        <v>2.0042157319623071</v>
      </c>
      <c r="D18" s="306">
        <v>337</v>
      </c>
      <c r="E18" s="304">
        <v>88.327364276370773</v>
      </c>
      <c r="F18" s="305">
        <v>1.6170083519747509</v>
      </c>
      <c r="G18" s="306">
        <v>337</v>
      </c>
      <c r="H18" s="304">
        <v>33.613578897821291</v>
      </c>
      <c r="I18" s="305">
        <v>2.5552586203177889</v>
      </c>
      <c r="J18" s="306">
        <v>333</v>
      </c>
      <c r="K18" s="304">
        <v>37.2916184511813</v>
      </c>
      <c r="L18" s="305">
        <v>2.5868438469929438</v>
      </c>
      <c r="M18" s="306">
        <v>330</v>
      </c>
      <c r="N18" s="304">
        <v>44.632873277986647</v>
      </c>
      <c r="O18" s="305">
        <v>2.6461384918688911</v>
      </c>
      <c r="P18" s="306">
        <v>330</v>
      </c>
      <c r="Q18" s="304">
        <v>16.185748341155019</v>
      </c>
      <c r="R18" s="305">
        <v>1.9751060269965901</v>
      </c>
      <c r="S18" s="306">
        <v>329</v>
      </c>
      <c r="T18" s="304">
        <v>55.41311695268756</v>
      </c>
      <c r="U18" s="305">
        <v>2.6117602962315081</v>
      </c>
      <c r="V18" s="306">
        <v>334</v>
      </c>
      <c r="W18" s="304">
        <v>94.317204055040804</v>
      </c>
      <c r="X18" s="305">
        <v>1.1963607990518701</v>
      </c>
      <c r="Y18" s="306">
        <v>336</v>
      </c>
      <c r="Z18" s="304">
        <v>60.835338425139128</v>
      </c>
      <c r="AA18" s="305">
        <v>2.562132560969538</v>
      </c>
      <c r="AB18" s="307">
        <v>335</v>
      </c>
    </row>
    <row r="19" spans="1:34" ht="15" customHeight="1">
      <c r="A19" s="281" t="s">
        <v>95</v>
      </c>
      <c r="B19" s="309">
        <v>82.639113868249297</v>
      </c>
      <c r="C19" s="310">
        <v>3.2665050322087019</v>
      </c>
      <c r="D19" s="311">
        <v>115</v>
      </c>
      <c r="E19" s="309">
        <v>84.540626909495259</v>
      </c>
      <c r="F19" s="310">
        <v>3.186239675561255</v>
      </c>
      <c r="G19" s="311">
        <v>113</v>
      </c>
      <c r="H19" s="309">
        <v>33.596735722326592</v>
      </c>
      <c r="I19" s="310">
        <v>4.0159344342668293</v>
      </c>
      <c r="J19" s="311">
        <v>110</v>
      </c>
      <c r="K19" s="592">
        <v>38.828111306750444</v>
      </c>
      <c r="L19" s="310">
        <v>4.142508877776276</v>
      </c>
      <c r="M19" s="311">
        <v>112</v>
      </c>
      <c r="N19" s="309">
        <v>58.221003257075978</v>
      </c>
      <c r="O19" s="310">
        <v>4.234675789430745</v>
      </c>
      <c r="P19" s="311">
        <v>111</v>
      </c>
      <c r="Q19" s="309">
        <v>24.56048436702299</v>
      </c>
      <c r="R19" s="310">
        <v>3.7442460754944138</v>
      </c>
      <c r="S19" s="311">
        <v>111</v>
      </c>
      <c r="T19" s="309">
        <v>64.109482167386162</v>
      </c>
      <c r="U19" s="310">
        <v>4.0734763264416589</v>
      </c>
      <c r="V19" s="311">
        <v>113</v>
      </c>
      <c r="W19" s="309">
        <v>93.718720623466822</v>
      </c>
      <c r="X19" s="310">
        <v>2.0305391246622859</v>
      </c>
      <c r="Y19" s="311">
        <v>114</v>
      </c>
      <c r="Z19" s="309">
        <v>50.53906702688721</v>
      </c>
      <c r="AA19" s="310">
        <v>4.2977716945633926</v>
      </c>
      <c r="AB19" s="312">
        <v>110</v>
      </c>
    </row>
    <row r="20" spans="1:34" ht="15" customHeight="1">
      <c r="A20" s="276" t="s">
        <v>96</v>
      </c>
      <c r="B20" s="304">
        <v>79.114854363637889</v>
      </c>
      <c r="C20" s="305">
        <v>2.187647081807464</v>
      </c>
      <c r="D20" s="306">
        <v>309</v>
      </c>
      <c r="E20" s="304">
        <v>87.136903453682066</v>
      </c>
      <c r="F20" s="305">
        <v>1.7808784186102831</v>
      </c>
      <c r="G20" s="306">
        <v>307</v>
      </c>
      <c r="H20" s="304">
        <v>25.046804058765051</v>
      </c>
      <c r="I20" s="305">
        <v>2.5233760779283418</v>
      </c>
      <c r="J20" s="306">
        <v>307</v>
      </c>
      <c r="K20" s="304">
        <v>24.20782600093699</v>
      </c>
      <c r="L20" s="305">
        <v>2.4097987670370449</v>
      </c>
      <c r="M20" s="306">
        <v>309</v>
      </c>
      <c r="N20" s="591">
        <v>39.878372625529501</v>
      </c>
      <c r="O20" s="305">
        <v>2.7065649197260861</v>
      </c>
      <c r="P20" s="306">
        <v>309</v>
      </c>
      <c r="Q20" s="304">
        <v>15.08338260254097</v>
      </c>
      <c r="R20" s="305">
        <v>2.1086937748178278</v>
      </c>
      <c r="S20" s="306">
        <v>309</v>
      </c>
      <c r="T20" s="304">
        <v>75.08830803187621</v>
      </c>
      <c r="U20" s="305">
        <v>2.372623372971578</v>
      </c>
      <c r="V20" s="306">
        <v>308</v>
      </c>
      <c r="W20" s="304">
        <v>81.165216995023357</v>
      </c>
      <c r="X20" s="305">
        <v>2.0868328498102122</v>
      </c>
      <c r="Y20" s="306">
        <v>308</v>
      </c>
      <c r="Z20" s="304">
        <v>57.292867587327798</v>
      </c>
      <c r="AA20" s="305">
        <v>2.7355191704056798</v>
      </c>
      <c r="AB20" s="307">
        <v>307</v>
      </c>
    </row>
    <row r="21" spans="1:34" ht="15" customHeight="1">
      <c r="A21" s="281" t="s">
        <v>97</v>
      </c>
      <c r="B21" s="592">
        <v>71.275589876074847</v>
      </c>
      <c r="C21" s="310">
        <v>2.163498520879032</v>
      </c>
      <c r="D21" s="311">
        <v>343</v>
      </c>
      <c r="E21" s="309">
        <v>83.736389095386869</v>
      </c>
      <c r="F21" s="310">
        <v>1.793978561884239</v>
      </c>
      <c r="G21" s="311">
        <v>340</v>
      </c>
      <c r="H21" s="309">
        <v>28.36021193189729</v>
      </c>
      <c r="I21" s="310">
        <v>2.1563046739713312</v>
      </c>
      <c r="J21" s="311">
        <v>336</v>
      </c>
      <c r="K21" s="592">
        <v>21.344964968760149</v>
      </c>
      <c r="L21" s="310">
        <v>1.997742255179511</v>
      </c>
      <c r="M21" s="311">
        <v>335</v>
      </c>
      <c r="N21" s="309">
        <v>53.20610924694347</v>
      </c>
      <c r="O21" s="310">
        <v>2.409440818394343</v>
      </c>
      <c r="P21" s="311">
        <v>338</v>
      </c>
      <c r="Q21" s="309">
        <v>12.184255605153879</v>
      </c>
      <c r="R21" s="310">
        <v>1.598666063594044</v>
      </c>
      <c r="S21" s="311">
        <v>336</v>
      </c>
      <c r="T21" s="309">
        <v>57.561961107302757</v>
      </c>
      <c r="U21" s="310">
        <v>2.375013897278957</v>
      </c>
      <c r="V21" s="311">
        <v>342</v>
      </c>
      <c r="W21" s="592">
        <v>65.357449469385813</v>
      </c>
      <c r="X21" s="310">
        <v>2.2940590435548458</v>
      </c>
      <c r="Y21" s="311">
        <v>340</v>
      </c>
      <c r="Z21" s="309">
        <v>60.014303965617522</v>
      </c>
      <c r="AA21" s="310">
        <v>2.3615544627394538</v>
      </c>
      <c r="AB21" s="312">
        <v>342</v>
      </c>
    </row>
    <row r="22" spans="1:34" ht="15" customHeight="1">
      <c r="A22" s="276" t="s">
        <v>98</v>
      </c>
      <c r="B22" s="304">
        <v>80.09119381531265</v>
      </c>
      <c r="C22" s="305">
        <v>1.7976120200657899</v>
      </c>
      <c r="D22" s="306">
        <v>402</v>
      </c>
      <c r="E22" s="304">
        <v>86.221907348156194</v>
      </c>
      <c r="F22" s="305">
        <v>1.5552715886033279</v>
      </c>
      <c r="G22" s="306">
        <v>401</v>
      </c>
      <c r="H22" s="304">
        <v>53.75646670415555</v>
      </c>
      <c r="I22" s="305">
        <v>2.3049095758193299</v>
      </c>
      <c r="J22" s="306">
        <v>397</v>
      </c>
      <c r="K22" s="304">
        <v>26.10301332295457</v>
      </c>
      <c r="L22" s="305">
        <v>2.074352163215484</v>
      </c>
      <c r="M22" s="306">
        <v>393</v>
      </c>
      <c r="N22" s="304">
        <v>51.633340262537317</v>
      </c>
      <c r="O22" s="305">
        <v>2.3091784223404419</v>
      </c>
      <c r="P22" s="306">
        <v>397</v>
      </c>
      <c r="Q22" s="304">
        <v>21.640531988868879</v>
      </c>
      <c r="R22" s="305">
        <v>1.9996723763783559</v>
      </c>
      <c r="S22" s="306">
        <v>392</v>
      </c>
      <c r="T22" s="304">
        <v>55.19000914839944</v>
      </c>
      <c r="U22" s="305">
        <v>2.3094573170928872</v>
      </c>
      <c r="V22" s="306">
        <v>392</v>
      </c>
      <c r="W22" s="304">
        <v>90.179798824389991</v>
      </c>
      <c r="X22" s="305">
        <v>1.3872131182051199</v>
      </c>
      <c r="Y22" s="306">
        <v>401</v>
      </c>
      <c r="Z22" s="304">
        <v>62.243873399970482</v>
      </c>
      <c r="AA22" s="305">
        <v>2.2173898179629719</v>
      </c>
      <c r="AB22" s="307">
        <v>401</v>
      </c>
    </row>
    <row r="23" spans="1:34" ht="15" customHeight="1" thickBot="1">
      <c r="A23" s="286" t="s">
        <v>99</v>
      </c>
      <c r="B23" s="319">
        <v>81.08247879254111</v>
      </c>
      <c r="C23" s="320">
        <v>1.9510594043275269</v>
      </c>
      <c r="D23" s="321">
        <v>323</v>
      </c>
      <c r="E23" s="319">
        <v>88.464053028147475</v>
      </c>
      <c r="F23" s="320">
        <v>1.556630964304069</v>
      </c>
      <c r="G23" s="321">
        <v>322</v>
      </c>
      <c r="H23" s="319">
        <v>23.290872741981239</v>
      </c>
      <c r="I23" s="320">
        <v>2.1940235278337812</v>
      </c>
      <c r="J23" s="321">
        <v>318</v>
      </c>
      <c r="K23" s="595">
        <v>30.441370305095209</v>
      </c>
      <c r="L23" s="320">
        <v>2.3093043193199621</v>
      </c>
      <c r="M23" s="321">
        <v>319</v>
      </c>
      <c r="N23" s="319">
        <v>39.753214234512349</v>
      </c>
      <c r="O23" s="320">
        <v>2.4552287627606342</v>
      </c>
      <c r="P23" s="321">
        <v>321</v>
      </c>
      <c r="Q23" s="595">
        <v>10.80340218363566</v>
      </c>
      <c r="R23" s="320">
        <v>1.503437860092472</v>
      </c>
      <c r="S23" s="321">
        <v>317</v>
      </c>
      <c r="T23" s="319">
        <v>75.022053362239717</v>
      </c>
      <c r="U23" s="320">
        <v>2.1524182976544202</v>
      </c>
      <c r="V23" s="321">
        <v>321</v>
      </c>
      <c r="W23" s="319">
        <v>83.148447518165014</v>
      </c>
      <c r="X23" s="320">
        <v>1.9050649191742159</v>
      </c>
      <c r="Y23" s="321">
        <v>327</v>
      </c>
      <c r="Z23" s="319">
        <v>59.484662222420233</v>
      </c>
      <c r="AA23" s="320">
        <v>2.4783753756520368</v>
      </c>
      <c r="AB23" s="322">
        <v>316</v>
      </c>
    </row>
    <row r="24" spans="1:34" ht="15" customHeight="1">
      <c r="A24" s="291" t="s">
        <v>100</v>
      </c>
      <c r="B24" s="593">
        <v>81.379429743464627</v>
      </c>
      <c r="C24" s="333">
        <v>0.85351592283158351</v>
      </c>
      <c r="D24" s="334">
        <v>2874</v>
      </c>
      <c r="E24" s="332">
        <v>86.571408655359463</v>
      </c>
      <c r="F24" s="333">
        <v>0.74198623032493238</v>
      </c>
      <c r="G24" s="334">
        <v>2864</v>
      </c>
      <c r="H24" s="332">
        <v>38.399325326336033</v>
      </c>
      <c r="I24" s="333">
        <v>1.0849523545178079</v>
      </c>
      <c r="J24" s="334">
        <v>2837</v>
      </c>
      <c r="K24" s="593">
        <v>34.488846560031369</v>
      </c>
      <c r="L24" s="333">
        <v>1.0722715483633489</v>
      </c>
      <c r="M24" s="334">
        <v>2829</v>
      </c>
      <c r="N24" s="332">
        <v>48.570041413249008</v>
      </c>
      <c r="O24" s="333">
        <v>1.110256957366089</v>
      </c>
      <c r="P24" s="334">
        <v>2838</v>
      </c>
      <c r="Q24" s="593">
        <v>17.880034412652751</v>
      </c>
      <c r="R24" s="333">
        <v>0.87578173232090684</v>
      </c>
      <c r="S24" s="334">
        <v>2818</v>
      </c>
      <c r="T24" s="332">
        <v>55.427899858730292</v>
      </c>
      <c r="U24" s="333">
        <v>1.1087977527117121</v>
      </c>
      <c r="V24" s="334">
        <v>2835</v>
      </c>
      <c r="W24" s="332">
        <v>91.054216741901001</v>
      </c>
      <c r="X24" s="333">
        <v>0.59522685984034118</v>
      </c>
      <c r="Y24" s="334">
        <v>2870</v>
      </c>
      <c r="Z24" s="332">
        <v>60.56748480465339</v>
      </c>
      <c r="AA24" s="333">
        <v>1.0736875783615409</v>
      </c>
      <c r="AB24" s="335">
        <v>2850</v>
      </c>
    </row>
    <row r="25" spans="1:34" ht="15" customHeight="1">
      <c r="A25" s="291" t="s">
        <v>101</v>
      </c>
      <c r="B25" s="593">
        <v>79.447264863711709</v>
      </c>
      <c r="C25" s="333">
        <v>0.97685886161302959</v>
      </c>
      <c r="D25" s="334">
        <v>1774</v>
      </c>
      <c r="E25" s="332">
        <v>86.989330267897031</v>
      </c>
      <c r="F25" s="333">
        <v>0.81476434718364155</v>
      </c>
      <c r="G25" s="334">
        <v>1762</v>
      </c>
      <c r="H25" s="593">
        <v>31.585847821688802</v>
      </c>
      <c r="I25" s="333">
        <v>1.161454539252359</v>
      </c>
      <c r="J25" s="334">
        <v>1749</v>
      </c>
      <c r="K25" s="593">
        <v>26.291170368903749</v>
      </c>
      <c r="L25" s="333">
        <v>1.096912482955585</v>
      </c>
      <c r="M25" s="334">
        <v>1750</v>
      </c>
      <c r="N25" s="593">
        <v>44.551370093241452</v>
      </c>
      <c r="O25" s="333">
        <v>1.2208120166402709</v>
      </c>
      <c r="P25" s="334">
        <v>1757</v>
      </c>
      <c r="Q25" s="332">
        <v>16.22863793713751</v>
      </c>
      <c r="R25" s="333">
        <v>0.95590011063536073</v>
      </c>
      <c r="S25" s="334">
        <v>1744</v>
      </c>
      <c r="T25" s="332">
        <v>71.253459353567933</v>
      </c>
      <c r="U25" s="333">
        <v>1.0849023457169491</v>
      </c>
      <c r="V25" s="334">
        <v>1759</v>
      </c>
      <c r="W25" s="593">
        <v>82.093220032038005</v>
      </c>
      <c r="X25" s="333">
        <v>0.85393627879086587</v>
      </c>
      <c r="Y25" s="334">
        <v>1768</v>
      </c>
      <c r="Z25" s="332">
        <v>63.725043141024337</v>
      </c>
      <c r="AA25" s="333">
        <v>1.1669877360413949</v>
      </c>
      <c r="AB25" s="335">
        <v>1758</v>
      </c>
    </row>
    <row r="26" spans="1:34" ht="15" customHeight="1">
      <c r="A26" s="296" t="s">
        <v>102</v>
      </c>
      <c r="B26" s="594">
        <v>81.007443487460975</v>
      </c>
      <c r="C26" s="325">
        <v>0.71448647220130179</v>
      </c>
      <c r="D26" s="326">
        <v>4648</v>
      </c>
      <c r="E26" s="324">
        <v>86.651695915998161</v>
      </c>
      <c r="F26" s="325">
        <v>0.6195202862639726</v>
      </c>
      <c r="G26" s="326">
        <v>4626</v>
      </c>
      <c r="H26" s="324">
        <v>37.085094971095558</v>
      </c>
      <c r="I26" s="325">
        <v>0.90476310137519966</v>
      </c>
      <c r="J26" s="326">
        <v>4586</v>
      </c>
      <c r="K26" s="594">
        <v>32.905058395179168</v>
      </c>
      <c r="L26" s="325">
        <v>0.89133288227082941</v>
      </c>
      <c r="M26" s="326">
        <v>4579</v>
      </c>
      <c r="N26" s="594">
        <v>47.794109763463872</v>
      </c>
      <c r="O26" s="325">
        <v>0.92667843639296188</v>
      </c>
      <c r="P26" s="326">
        <v>4595</v>
      </c>
      <c r="Q26" s="594">
        <v>17.56146562143487</v>
      </c>
      <c r="R26" s="325">
        <v>0.73052984648763142</v>
      </c>
      <c r="S26" s="326">
        <v>4562</v>
      </c>
      <c r="T26" s="594">
        <v>58.480153891639432</v>
      </c>
      <c r="U26" s="325">
        <v>0.91847704571711175</v>
      </c>
      <c r="V26" s="326">
        <v>4594</v>
      </c>
      <c r="W26" s="324">
        <v>89.334149106867144</v>
      </c>
      <c r="X26" s="325">
        <v>0.50904890724972163</v>
      </c>
      <c r="Y26" s="326">
        <v>4638</v>
      </c>
      <c r="Z26" s="324">
        <v>61.174960047916258</v>
      </c>
      <c r="AA26" s="325">
        <v>0.89562484206492776</v>
      </c>
      <c r="AB26" s="327">
        <v>4608</v>
      </c>
    </row>
    <row r="27" spans="1:34" ht="15" customHeight="1">
      <c r="A27" s="1159" t="s">
        <v>294</v>
      </c>
      <c r="B27" s="1159" t="s">
        <v>295</v>
      </c>
      <c r="C27" s="1159" t="s">
        <v>295</v>
      </c>
      <c r="D27" s="1159" t="s">
        <v>295</v>
      </c>
      <c r="E27" s="1159" t="s">
        <v>295</v>
      </c>
      <c r="F27" s="1159" t="s">
        <v>295</v>
      </c>
      <c r="G27" s="1159" t="s">
        <v>295</v>
      </c>
      <c r="H27" s="1159" t="s">
        <v>295</v>
      </c>
      <c r="I27" s="1159" t="s">
        <v>295</v>
      </c>
      <c r="J27" s="1159" t="s">
        <v>295</v>
      </c>
      <c r="K27" s="1159" t="s">
        <v>295</v>
      </c>
      <c r="L27" s="1159" t="s">
        <v>295</v>
      </c>
      <c r="M27" s="1159" t="s">
        <v>295</v>
      </c>
      <c r="N27" s="1159" t="s">
        <v>295</v>
      </c>
      <c r="O27" s="1159" t="s">
        <v>295</v>
      </c>
      <c r="P27" s="1159" t="s">
        <v>295</v>
      </c>
      <c r="Q27" s="1159" t="s">
        <v>295</v>
      </c>
      <c r="R27" s="1159" t="s">
        <v>295</v>
      </c>
      <c r="S27" s="1159" t="s">
        <v>295</v>
      </c>
      <c r="T27" s="1159" t="s">
        <v>295</v>
      </c>
      <c r="U27" s="1159" t="s">
        <v>295</v>
      </c>
      <c r="V27" s="1159" t="s">
        <v>295</v>
      </c>
      <c r="W27" s="1159" t="s">
        <v>295</v>
      </c>
      <c r="X27" s="1159" t="s">
        <v>295</v>
      </c>
      <c r="Y27" s="1159" t="s">
        <v>295</v>
      </c>
      <c r="Z27" s="1159" t="s">
        <v>295</v>
      </c>
      <c r="AA27" s="1159" t="s">
        <v>295</v>
      </c>
      <c r="AB27" s="1159" t="s">
        <v>295</v>
      </c>
    </row>
    <row r="28" spans="1:34" ht="15" customHeight="1">
      <c r="A28" s="1159" t="s">
        <v>454</v>
      </c>
      <c r="B28" s="1159" t="s">
        <v>105</v>
      </c>
      <c r="C28" s="1159" t="s">
        <v>105</v>
      </c>
      <c r="D28" s="1159" t="s">
        <v>105</v>
      </c>
      <c r="E28" s="1159" t="s">
        <v>105</v>
      </c>
      <c r="F28" s="1159" t="s">
        <v>105</v>
      </c>
      <c r="G28" s="1159" t="s">
        <v>105</v>
      </c>
      <c r="H28" s="1159" t="s">
        <v>105</v>
      </c>
      <c r="I28" s="1159" t="s">
        <v>105</v>
      </c>
      <c r="J28" s="1159" t="s">
        <v>105</v>
      </c>
      <c r="K28" s="1159" t="s">
        <v>105</v>
      </c>
      <c r="L28" s="1159" t="s">
        <v>105</v>
      </c>
      <c r="M28" s="1159" t="s">
        <v>105</v>
      </c>
      <c r="N28" s="1159" t="s">
        <v>105</v>
      </c>
      <c r="O28" s="1159" t="s">
        <v>105</v>
      </c>
      <c r="P28" s="1159" t="s">
        <v>105</v>
      </c>
      <c r="Q28" s="1159" t="s">
        <v>105</v>
      </c>
      <c r="R28" s="1159" t="s">
        <v>105</v>
      </c>
      <c r="S28" s="1159" t="s">
        <v>105</v>
      </c>
      <c r="T28" s="1159" t="s">
        <v>105</v>
      </c>
      <c r="U28" s="1159" t="s">
        <v>105</v>
      </c>
      <c r="V28" s="1159" t="s">
        <v>105</v>
      </c>
      <c r="W28" s="1159" t="s">
        <v>105</v>
      </c>
      <c r="X28" s="1159" t="s">
        <v>105</v>
      </c>
      <c r="Y28" s="1159" t="s">
        <v>105</v>
      </c>
      <c r="Z28" s="1159" t="s">
        <v>105</v>
      </c>
      <c r="AA28" s="1159" t="s">
        <v>105</v>
      </c>
      <c r="AB28" s="1159" t="s">
        <v>105</v>
      </c>
    </row>
    <row r="29" spans="1:34" ht="14.25" customHeight="1">
      <c r="A29" s="1159" t="s">
        <v>296</v>
      </c>
      <c r="B29" s="1159" t="s">
        <v>296</v>
      </c>
      <c r="C29" s="1159" t="s">
        <v>296</v>
      </c>
      <c r="D29" s="1159" t="s">
        <v>296</v>
      </c>
      <c r="E29" s="1159" t="s">
        <v>296</v>
      </c>
      <c r="F29" s="1159" t="s">
        <v>296</v>
      </c>
      <c r="G29" s="1159" t="s">
        <v>296</v>
      </c>
      <c r="H29" s="1159" t="s">
        <v>296</v>
      </c>
      <c r="I29" s="1159" t="s">
        <v>296</v>
      </c>
      <c r="J29" s="1159" t="s">
        <v>296</v>
      </c>
      <c r="K29" s="1159" t="s">
        <v>296</v>
      </c>
      <c r="L29" s="1159" t="s">
        <v>296</v>
      </c>
      <c r="M29" s="1159" t="s">
        <v>296</v>
      </c>
      <c r="N29" s="1159" t="s">
        <v>296</v>
      </c>
      <c r="O29" s="1159" t="s">
        <v>296</v>
      </c>
      <c r="P29" s="1159" t="s">
        <v>296</v>
      </c>
      <c r="Q29" s="1159" t="s">
        <v>296</v>
      </c>
      <c r="R29" s="1159" t="s">
        <v>296</v>
      </c>
      <c r="S29" s="1159" t="s">
        <v>296</v>
      </c>
      <c r="T29" s="1159" t="s">
        <v>296</v>
      </c>
      <c r="U29" s="1159" t="s">
        <v>296</v>
      </c>
      <c r="V29" s="1159" t="s">
        <v>296</v>
      </c>
      <c r="W29" s="1159" t="s">
        <v>296</v>
      </c>
      <c r="X29" s="1159" t="s">
        <v>296</v>
      </c>
      <c r="Y29" s="1159" t="s">
        <v>296</v>
      </c>
      <c r="Z29" s="1159" t="s">
        <v>296</v>
      </c>
      <c r="AA29" s="1159" t="s">
        <v>296</v>
      </c>
      <c r="AB29" s="1159" t="s">
        <v>296</v>
      </c>
    </row>
    <row r="30" spans="1:34" ht="14.25" customHeight="1">
      <c r="A30" s="139"/>
      <c r="B30" s="139"/>
      <c r="C30" s="139"/>
      <c r="D30" s="139"/>
      <c r="E30" s="139"/>
      <c r="F30" s="139"/>
      <c r="G30" s="139"/>
      <c r="H30" s="139"/>
      <c r="I30" s="139"/>
      <c r="J30" s="139"/>
      <c r="K30" s="139"/>
      <c r="L30" s="139"/>
      <c r="M30" s="139"/>
      <c r="N30" s="139"/>
      <c r="O30" s="139"/>
      <c r="P30" s="139"/>
      <c r="Q30" s="139"/>
      <c r="R30" s="139"/>
      <c r="S30" s="139"/>
      <c r="T30" s="139"/>
      <c r="U30" s="139"/>
      <c r="V30" s="139"/>
      <c r="W30" s="139"/>
      <c r="X30" s="139"/>
      <c r="Y30" s="139"/>
      <c r="Z30" s="139"/>
      <c r="AA30" s="139"/>
      <c r="AB30" s="139"/>
    </row>
    <row r="31" spans="1:34" ht="14.25" customHeight="1">
      <c r="A31" s="1108" t="s">
        <v>672</v>
      </c>
      <c r="B31" s="1108"/>
      <c r="C31" s="1108"/>
      <c r="D31" s="1108"/>
      <c r="E31" s="1108"/>
      <c r="F31" s="1108"/>
      <c r="G31" s="1108"/>
      <c r="H31" s="1108"/>
      <c r="I31" s="1108"/>
      <c r="J31" s="1108"/>
      <c r="K31" s="1108"/>
      <c r="L31" s="1108"/>
      <c r="M31" s="1108"/>
      <c r="N31" s="1108"/>
      <c r="O31" s="1108"/>
      <c r="P31" s="1108"/>
      <c r="Q31" s="1108"/>
      <c r="R31" s="1108"/>
      <c r="S31" s="1108"/>
      <c r="T31" s="1108"/>
      <c r="U31" s="1108"/>
      <c r="V31" s="1108"/>
      <c r="W31" s="1108"/>
      <c r="X31" s="1108"/>
      <c r="Y31" s="1108"/>
      <c r="Z31" s="1108"/>
      <c r="AA31" s="1108"/>
      <c r="AB31" s="1108"/>
      <c r="AC31" s="1108"/>
      <c r="AD31" s="1108"/>
      <c r="AE31" s="1108"/>
    </row>
    <row r="32" spans="1:34" ht="30" customHeight="1" thickBot="1">
      <c r="A32" s="1164" t="s">
        <v>311</v>
      </c>
      <c r="B32" s="1157" t="s">
        <v>515</v>
      </c>
      <c r="C32" s="1157" t="s">
        <v>297</v>
      </c>
      <c r="D32" s="1157" t="s">
        <v>297</v>
      </c>
      <c r="E32" s="1157" t="s">
        <v>516</v>
      </c>
      <c r="F32" s="1157" t="s">
        <v>298</v>
      </c>
      <c r="G32" s="1157" t="s">
        <v>298</v>
      </c>
      <c r="H32" s="1157" t="s">
        <v>517</v>
      </c>
      <c r="I32" s="1157" t="s">
        <v>299</v>
      </c>
      <c r="J32" s="1157" t="s">
        <v>299</v>
      </c>
      <c r="K32" s="1157" t="s">
        <v>540</v>
      </c>
      <c r="L32" s="1157" t="s">
        <v>300</v>
      </c>
      <c r="M32" s="1157" t="s">
        <v>300</v>
      </c>
      <c r="N32" s="1157" t="s">
        <v>518</v>
      </c>
      <c r="O32" s="1157" t="s">
        <v>301</v>
      </c>
      <c r="P32" s="1157" t="s">
        <v>301</v>
      </c>
      <c r="Q32" s="1157" t="s">
        <v>519</v>
      </c>
      <c r="R32" s="1157" t="s">
        <v>302</v>
      </c>
      <c r="S32" s="1157" t="s">
        <v>302</v>
      </c>
      <c r="T32" s="1157" t="s">
        <v>520</v>
      </c>
      <c r="U32" s="1157" t="s">
        <v>303</v>
      </c>
      <c r="V32" s="1157" t="s">
        <v>303</v>
      </c>
      <c r="W32" s="1157" t="s">
        <v>521</v>
      </c>
      <c r="X32" s="1157" t="s">
        <v>304</v>
      </c>
      <c r="Y32" s="1157" t="s">
        <v>304</v>
      </c>
      <c r="Z32" s="1157" t="s">
        <v>522</v>
      </c>
      <c r="AA32" s="1157" t="s">
        <v>305</v>
      </c>
      <c r="AB32" s="1157" t="s">
        <v>305</v>
      </c>
      <c r="AC32" s="1157" t="s">
        <v>542</v>
      </c>
      <c r="AD32" s="1157" t="s">
        <v>306</v>
      </c>
      <c r="AE32" s="1157" t="s">
        <v>306</v>
      </c>
      <c r="AF32" s="1170" t="s">
        <v>541</v>
      </c>
      <c r="AG32" s="1157" t="s">
        <v>536</v>
      </c>
      <c r="AH32" s="1163" t="s">
        <v>536</v>
      </c>
    </row>
    <row r="33" spans="1:34" ht="14.25" customHeight="1" thickBot="1">
      <c r="A33" s="1165" t="s">
        <v>311</v>
      </c>
      <c r="B33" s="72" t="s">
        <v>112</v>
      </c>
      <c r="C33" s="72" t="s">
        <v>82</v>
      </c>
      <c r="D33" s="73" t="s">
        <v>83</v>
      </c>
      <c r="E33" s="72" t="s">
        <v>112</v>
      </c>
      <c r="F33" s="72" t="s">
        <v>82</v>
      </c>
      <c r="G33" s="73" t="s">
        <v>83</v>
      </c>
      <c r="H33" s="72" t="s">
        <v>112</v>
      </c>
      <c r="I33" s="72" t="s">
        <v>82</v>
      </c>
      <c r="J33" s="73" t="s">
        <v>83</v>
      </c>
      <c r="K33" s="72" t="s">
        <v>112</v>
      </c>
      <c r="L33" s="72" t="s">
        <v>82</v>
      </c>
      <c r="M33" s="73" t="s">
        <v>83</v>
      </c>
      <c r="N33" s="72" t="s">
        <v>112</v>
      </c>
      <c r="O33" s="72" t="s">
        <v>82</v>
      </c>
      <c r="P33" s="73" t="s">
        <v>83</v>
      </c>
      <c r="Q33" s="72" t="s">
        <v>112</v>
      </c>
      <c r="R33" s="72" t="s">
        <v>82</v>
      </c>
      <c r="S33" s="73" t="s">
        <v>83</v>
      </c>
      <c r="T33" s="72" t="s">
        <v>112</v>
      </c>
      <c r="U33" s="72" t="s">
        <v>82</v>
      </c>
      <c r="V33" s="73" t="s">
        <v>83</v>
      </c>
      <c r="W33" s="72" t="s">
        <v>112</v>
      </c>
      <c r="X33" s="72" t="s">
        <v>82</v>
      </c>
      <c r="Y33" s="73" t="s">
        <v>83</v>
      </c>
      <c r="Z33" s="72" t="s">
        <v>112</v>
      </c>
      <c r="AA33" s="72" t="s">
        <v>82</v>
      </c>
      <c r="AB33" s="73" t="s">
        <v>83</v>
      </c>
      <c r="AC33" s="72" t="s">
        <v>112</v>
      </c>
      <c r="AD33" s="72" t="s">
        <v>82</v>
      </c>
      <c r="AE33" s="73" t="s">
        <v>83</v>
      </c>
      <c r="AF33" s="72" t="s">
        <v>112</v>
      </c>
      <c r="AG33" s="72" t="s">
        <v>82</v>
      </c>
      <c r="AH33" s="72" t="s">
        <v>83</v>
      </c>
    </row>
    <row r="34" spans="1:34" ht="14.25" customHeight="1">
      <c r="A34" s="276" t="s">
        <v>84</v>
      </c>
      <c r="B34" s="304">
        <v>95.180408913116082</v>
      </c>
      <c r="C34" s="305">
        <v>0.86650380062003229</v>
      </c>
      <c r="D34" s="306">
        <v>670</v>
      </c>
      <c r="E34" s="304">
        <v>49.064317449630309</v>
      </c>
      <c r="F34" s="305">
        <v>2.0873943673425712</v>
      </c>
      <c r="G34" s="306">
        <v>662</v>
      </c>
      <c r="H34" s="304">
        <v>99.761577960612129</v>
      </c>
      <c r="I34" s="305">
        <v>0.17784637750237489</v>
      </c>
      <c r="J34" s="306">
        <v>669</v>
      </c>
      <c r="K34" s="304">
        <v>20.756501667476339</v>
      </c>
      <c r="L34" s="305">
        <v>1.664837957279526</v>
      </c>
      <c r="M34" s="306">
        <v>657</v>
      </c>
      <c r="N34" s="304">
        <v>13.33132910482904</v>
      </c>
      <c r="O34" s="305">
        <v>1.409519788516377</v>
      </c>
      <c r="P34" s="306">
        <v>658</v>
      </c>
      <c r="Q34" s="591">
        <v>81.372667491284062</v>
      </c>
      <c r="R34" s="305">
        <v>1.6011330512869659</v>
      </c>
      <c r="S34" s="306">
        <v>668</v>
      </c>
      <c r="T34" s="591">
        <v>14.20541289458594</v>
      </c>
      <c r="U34" s="305">
        <v>1.5275960773503481</v>
      </c>
      <c r="V34" s="306">
        <v>655</v>
      </c>
      <c r="W34" s="591">
        <v>18.78488421535803</v>
      </c>
      <c r="X34" s="305">
        <v>1.5390048977420581</v>
      </c>
      <c r="Y34" s="306">
        <v>660</v>
      </c>
      <c r="Z34" s="591">
        <v>28.351742016612519</v>
      </c>
      <c r="AA34" s="305">
        <v>1.8436309490041729</v>
      </c>
      <c r="AB34" s="306">
        <v>658</v>
      </c>
      <c r="AC34" s="591">
        <v>19.745366042900631</v>
      </c>
      <c r="AD34" s="305">
        <v>1.660481999121822</v>
      </c>
      <c r="AE34" s="306">
        <v>658</v>
      </c>
      <c r="AF34" s="591">
        <v>33.184035537639168</v>
      </c>
      <c r="AG34" s="305">
        <v>1.9943348368598759</v>
      </c>
      <c r="AH34" s="307">
        <v>635</v>
      </c>
    </row>
    <row r="35" spans="1:34" ht="14.25" customHeight="1">
      <c r="A35" s="281" t="s">
        <v>85</v>
      </c>
      <c r="B35" s="309">
        <v>95.633369319332218</v>
      </c>
      <c r="C35" s="310">
        <v>0.70432135649999228</v>
      </c>
      <c r="D35" s="311">
        <v>996</v>
      </c>
      <c r="E35" s="592">
        <v>56.353259538815678</v>
      </c>
      <c r="F35" s="310">
        <v>1.676205375582575</v>
      </c>
      <c r="G35" s="311">
        <v>990</v>
      </c>
      <c r="H35" s="309">
        <v>99.590957119445406</v>
      </c>
      <c r="I35" s="310">
        <v>0.1691162631230699</v>
      </c>
      <c r="J35" s="311">
        <v>995</v>
      </c>
      <c r="K35" s="592">
        <v>23.916161337346459</v>
      </c>
      <c r="L35" s="310">
        <v>1.506916169620359</v>
      </c>
      <c r="M35" s="311">
        <v>984</v>
      </c>
      <c r="N35" s="309">
        <v>11.75667754816587</v>
      </c>
      <c r="O35" s="310">
        <v>1.1153839422296601</v>
      </c>
      <c r="P35" s="311">
        <v>986</v>
      </c>
      <c r="Q35" s="592">
        <v>83.187613632473642</v>
      </c>
      <c r="R35" s="310">
        <v>1.261532795305951</v>
      </c>
      <c r="S35" s="311">
        <v>993</v>
      </c>
      <c r="T35" s="309">
        <v>8.5853835878594733</v>
      </c>
      <c r="U35" s="310">
        <v>0.96125173371908834</v>
      </c>
      <c r="V35" s="311">
        <v>982</v>
      </c>
      <c r="W35" s="592">
        <v>12.094764671142411</v>
      </c>
      <c r="X35" s="310">
        <v>1.0994599920305761</v>
      </c>
      <c r="Y35" s="311">
        <v>984</v>
      </c>
      <c r="Z35" s="592">
        <v>24.16574361999216</v>
      </c>
      <c r="AA35" s="310">
        <v>1.466728633394649</v>
      </c>
      <c r="AB35" s="311">
        <v>986</v>
      </c>
      <c r="AC35" s="309">
        <v>15.973669706910471</v>
      </c>
      <c r="AD35" s="310">
        <v>1.2765862080897199</v>
      </c>
      <c r="AE35" s="311">
        <v>979</v>
      </c>
      <c r="AF35" s="592">
        <v>31.260323792996921</v>
      </c>
      <c r="AG35" s="310">
        <v>1.6206526837806461</v>
      </c>
      <c r="AH35" s="312">
        <v>934</v>
      </c>
    </row>
    <row r="36" spans="1:34" ht="14.25" customHeight="1">
      <c r="A36" s="276" t="s">
        <v>86</v>
      </c>
      <c r="B36" s="304">
        <v>93.557026632038259</v>
      </c>
      <c r="C36" s="305">
        <v>1.6437824714395219</v>
      </c>
      <c r="D36" s="306">
        <v>246</v>
      </c>
      <c r="E36" s="304">
        <v>66.824593548084437</v>
      </c>
      <c r="F36" s="305">
        <v>3.1673083017774988</v>
      </c>
      <c r="G36" s="306">
        <v>242</v>
      </c>
      <c r="H36" s="304">
        <v>99.589658103377403</v>
      </c>
      <c r="I36" s="305">
        <v>0.40960043824050518</v>
      </c>
      <c r="J36" s="306">
        <v>246</v>
      </c>
      <c r="K36" s="304">
        <v>24.849152111205221</v>
      </c>
      <c r="L36" s="305">
        <v>2.8404625912046368</v>
      </c>
      <c r="M36" s="306">
        <v>242</v>
      </c>
      <c r="N36" s="304">
        <v>5.7329296585008853</v>
      </c>
      <c r="O36" s="305">
        <v>1.47529273669857</v>
      </c>
      <c r="P36" s="306">
        <v>240</v>
      </c>
      <c r="Q36" s="304">
        <v>55.916616077533412</v>
      </c>
      <c r="R36" s="305">
        <v>3.2989182965808541</v>
      </c>
      <c r="S36" s="306">
        <v>243</v>
      </c>
      <c r="T36" s="304">
        <v>15.062682964301221</v>
      </c>
      <c r="U36" s="305">
        <v>2.476259992910983</v>
      </c>
      <c r="V36" s="306">
        <v>238</v>
      </c>
      <c r="W36" s="304">
        <v>20.790734410995238</v>
      </c>
      <c r="X36" s="305">
        <v>2.7171373219572339</v>
      </c>
      <c r="Y36" s="306">
        <v>240</v>
      </c>
      <c r="Z36" s="304">
        <v>29.33932762642501</v>
      </c>
      <c r="AA36" s="305">
        <v>3.0711981607050109</v>
      </c>
      <c r="AB36" s="306">
        <v>239</v>
      </c>
      <c r="AC36" s="304">
        <v>16.326695126821331</v>
      </c>
      <c r="AD36" s="305">
        <v>2.4146268468429501</v>
      </c>
      <c r="AE36" s="306">
        <v>239</v>
      </c>
      <c r="AF36" s="304">
        <v>45.093142422104201</v>
      </c>
      <c r="AG36" s="305">
        <v>3.407776943371839</v>
      </c>
      <c r="AH36" s="307">
        <v>229</v>
      </c>
    </row>
    <row r="37" spans="1:34" ht="14.25" customHeight="1">
      <c r="A37" s="281" t="s">
        <v>87</v>
      </c>
      <c r="B37" s="309">
        <v>91.861848344084592</v>
      </c>
      <c r="C37" s="310">
        <v>2.0373668591366112</v>
      </c>
      <c r="D37" s="311">
        <v>153</v>
      </c>
      <c r="E37" s="309">
        <v>49.444222953807873</v>
      </c>
      <c r="F37" s="310">
        <v>4.3126064427614974</v>
      </c>
      <c r="G37" s="311">
        <v>150</v>
      </c>
      <c r="H37" s="309">
        <v>100</v>
      </c>
      <c r="I37" s="310"/>
      <c r="J37" s="311">
        <v>153</v>
      </c>
      <c r="K37" s="309">
        <v>12.043898864759489</v>
      </c>
      <c r="L37" s="310">
        <v>2.9110223902576138</v>
      </c>
      <c r="M37" s="311">
        <v>147</v>
      </c>
      <c r="N37" s="309">
        <v>9.5597827673162072</v>
      </c>
      <c r="O37" s="310">
        <v>2.631339860496313</v>
      </c>
      <c r="P37" s="311">
        <v>147</v>
      </c>
      <c r="Q37" s="309">
        <v>77.176819189061177</v>
      </c>
      <c r="R37" s="310">
        <v>3.6233959907440632</v>
      </c>
      <c r="S37" s="311">
        <v>150</v>
      </c>
      <c r="T37" s="309">
        <v>9.9503148736767706</v>
      </c>
      <c r="U37" s="310">
        <v>2.6795394077011698</v>
      </c>
      <c r="V37" s="311">
        <v>146</v>
      </c>
      <c r="W37" s="309">
        <v>18.61671716715027</v>
      </c>
      <c r="X37" s="310">
        <v>3.4722502083185249</v>
      </c>
      <c r="Y37" s="311">
        <v>147</v>
      </c>
      <c r="Z37" s="309">
        <v>27.693247774462751</v>
      </c>
      <c r="AA37" s="310">
        <v>3.8497947678910189</v>
      </c>
      <c r="AB37" s="311">
        <v>149</v>
      </c>
      <c r="AC37" s="309">
        <v>17.454710465375719</v>
      </c>
      <c r="AD37" s="310">
        <v>3.364769986042099</v>
      </c>
      <c r="AE37" s="311">
        <v>147</v>
      </c>
      <c r="AF37" s="592">
        <v>39.826401961626424</v>
      </c>
      <c r="AG37" s="310">
        <v>4.4194415170901156</v>
      </c>
      <c r="AH37" s="312">
        <v>140</v>
      </c>
    </row>
    <row r="38" spans="1:34" ht="14.25" customHeight="1">
      <c r="A38" s="276" t="s">
        <v>88</v>
      </c>
      <c r="B38" s="336" t="s">
        <v>429</v>
      </c>
      <c r="C38" s="337" t="s">
        <v>429</v>
      </c>
      <c r="D38" s="338" t="s">
        <v>429</v>
      </c>
      <c r="E38" s="336" t="s">
        <v>429</v>
      </c>
      <c r="F38" s="337" t="s">
        <v>429</v>
      </c>
      <c r="G38" s="338" t="s">
        <v>429</v>
      </c>
      <c r="H38" s="336" t="s">
        <v>429</v>
      </c>
      <c r="I38" s="337" t="s">
        <v>429</v>
      </c>
      <c r="J38" s="338" t="s">
        <v>429</v>
      </c>
      <c r="K38" s="336" t="s">
        <v>429</v>
      </c>
      <c r="L38" s="337" t="s">
        <v>429</v>
      </c>
      <c r="M38" s="338" t="s">
        <v>429</v>
      </c>
      <c r="N38" s="336" t="s">
        <v>429</v>
      </c>
      <c r="O38" s="337" t="s">
        <v>429</v>
      </c>
      <c r="P38" s="338" t="s">
        <v>429</v>
      </c>
      <c r="Q38" s="336" t="s">
        <v>429</v>
      </c>
      <c r="R38" s="337" t="s">
        <v>429</v>
      </c>
      <c r="S38" s="338" t="s">
        <v>429</v>
      </c>
      <c r="T38" s="591" t="s">
        <v>429</v>
      </c>
      <c r="U38" s="337" t="s">
        <v>429</v>
      </c>
      <c r="V38" s="338" t="s">
        <v>429</v>
      </c>
      <c r="W38" s="336" t="s">
        <v>429</v>
      </c>
      <c r="X38" s="337" t="s">
        <v>429</v>
      </c>
      <c r="Y38" s="338" t="s">
        <v>429</v>
      </c>
      <c r="Z38" s="336" t="s">
        <v>429</v>
      </c>
      <c r="AA38" s="337" t="s">
        <v>429</v>
      </c>
      <c r="AB38" s="338" t="s">
        <v>429</v>
      </c>
      <c r="AC38" s="336" t="s">
        <v>429</v>
      </c>
      <c r="AD38" s="337" t="s">
        <v>429</v>
      </c>
      <c r="AE38" s="338" t="s">
        <v>429</v>
      </c>
      <c r="AF38" s="336" t="s">
        <v>429</v>
      </c>
      <c r="AG38" s="337" t="s">
        <v>429</v>
      </c>
      <c r="AH38" s="339" t="s">
        <v>429</v>
      </c>
    </row>
    <row r="39" spans="1:34" ht="14.25" customHeight="1">
      <c r="A39" s="281" t="s">
        <v>89</v>
      </c>
      <c r="B39" s="309">
        <v>94.507596711937694</v>
      </c>
      <c r="C39" s="310">
        <v>2.6768722199946171</v>
      </c>
      <c r="D39" s="311">
        <v>73</v>
      </c>
      <c r="E39" s="309">
        <v>69.603646698685594</v>
      </c>
      <c r="F39" s="310">
        <v>5.6697642174728484</v>
      </c>
      <c r="G39" s="311">
        <v>72</v>
      </c>
      <c r="H39" s="309">
        <v>98.626899177984413</v>
      </c>
      <c r="I39" s="310">
        <v>1.3646273073240049</v>
      </c>
      <c r="J39" s="311">
        <v>73</v>
      </c>
      <c r="K39" s="309">
        <v>48.846564659567569</v>
      </c>
      <c r="L39" s="310">
        <v>6.1188659847203768</v>
      </c>
      <c r="M39" s="311">
        <v>73</v>
      </c>
      <c r="N39" s="309">
        <v>12.401414275328481</v>
      </c>
      <c r="O39" s="310">
        <v>3.9102741244249222</v>
      </c>
      <c r="P39" s="311">
        <v>72</v>
      </c>
      <c r="Q39" s="309">
        <v>76.719690611685181</v>
      </c>
      <c r="R39" s="310">
        <v>5.2009039471340586</v>
      </c>
      <c r="S39" s="311">
        <v>73</v>
      </c>
      <c r="T39" s="309">
        <v>12.154467413059439</v>
      </c>
      <c r="U39" s="310">
        <v>4.1937691979631522</v>
      </c>
      <c r="V39" s="311">
        <v>70</v>
      </c>
      <c r="W39" s="309">
        <v>21.37366639747297</v>
      </c>
      <c r="X39" s="310">
        <v>5.0774654190122508</v>
      </c>
      <c r="Y39" s="311">
        <v>71</v>
      </c>
      <c r="Z39" s="309">
        <v>22.096789985800552</v>
      </c>
      <c r="AA39" s="310">
        <v>5.0271253406283769</v>
      </c>
      <c r="AB39" s="311">
        <v>71</v>
      </c>
      <c r="AC39" s="309">
        <v>23.467551131340141</v>
      </c>
      <c r="AD39" s="310">
        <v>5.3095797877501916</v>
      </c>
      <c r="AE39" s="311">
        <v>70</v>
      </c>
      <c r="AF39" s="309">
        <v>49.491982265997301</v>
      </c>
      <c r="AG39" s="310">
        <v>6.4123778228543324</v>
      </c>
      <c r="AH39" s="312">
        <v>66</v>
      </c>
    </row>
    <row r="40" spans="1:34" ht="14.25" customHeight="1">
      <c r="A40" s="276" t="s">
        <v>90</v>
      </c>
      <c r="B40" s="304">
        <v>94.952470653137595</v>
      </c>
      <c r="C40" s="305">
        <v>1.2571866527325961</v>
      </c>
      <c r="D40" s="306">
        <v>382</v>
      </c>
      <c r="E40" s="304">
        <v>53.224840826921593</v>
      </c>
      <c r="F40" s="305">
        <v>2.7665368311181822</v>
      </c>
      <c r="G40" s="306">
        <v>379</v>
      </c>
      <c r="H40" s="304">
        <v>100</v>
      </c>
      <c r="I40" s="305"/>
      <c r="J40" s="306">
        <v>382</v>
      </c>
      <c r="K40" s="304">
        <v>17.205515336399358</v>
      </c>
      <c r="L40" s="305">
        <v>2.033749781912455</v>
      </c>
      <c r="M40" s="306">
        <v>380</v>
      </c>
      <c r="N40" s="304">
        <v>10.61599538765393</v>
      </c>
      <c r="O40" s="305">
        <v>1.6785853063664831</v>
      </c>
      <c r="P40" s="306">
        <v>380</v>
      </c>
      <c r="Q40" s="591">
        <v>79.940537153115287</v>
      </c>
      <c r="R40" s="305">
        <v>2.213702157812977</v>
      </c>
      <c r="S40" s="306">
        <v>381</v>
      </c>
      <c r="T40" s="304">
        <v>9.4619229633940893</v>
      </c>
      <c r="U40" s="305">
        <v>1.636088649321024</v>
      </c>
      <c r="V40" s="306">
        <v>378</v>
      </c>
      <c r="W40" s="304">
        <v>18.780393599526651</v>
      </c>
      <c r="X40" s="305">
        <v>2.088529639142835</v>
      </c>
      <c r="Y40" s="306">
        <v>381</v>
      </c>
      <c r="Z40" s="591">
        <v>29.75223517627418</v>
      </c>
      <c r="AA40" s="305">
        <v>2.487747242710018</v>
      </c>
      <c r="AB40" s="306">
        <v>378</v>
      </c>
      <c r="AC40" s="304">
        <v>19.748493322055531</v>
      </c>
      <c r="AD40" s="305">
        <v>2.2663754169165271</v>
      </c>
      <c r="AE40" s="306">
        <v>377</v>
      </c>
      <c r="AF40" s="591">
        <v>39.645641564106491</v>
      </c>
      <c r="AG40" s="305">
        <v>2.7749464120652498</v>
      </c>
      <c r="AH40" s="307">
        <v>354</v>
      </c>
    </row>
    <row r="41" spans="1:34" ht="14.25" customHeight="1">
      <c r="A41" s="281" t="s">
        <v>91</v>
      </c>
      <c r="B41" s="309">
        <v>91.583440186965277</v>
      </c>
      <c r="C41" s="310">
        <v>3.7247054343413422</v>
      </c>
      <c r="D41" s="311">
        <v>63</v>
      </c>
      <c r="E41" s="309">
        <v>60.33463810373042</v>
      </c>
      <c r="F41" s="310">
        <v>6.3881007978667288</v>
      </c>
      <c r="G41" s="311">
        <v>63</v>
      </c>
      <c r="H41" s="309">
        <v>100</v>
      </c>
      <c r="I41" s="310"/>
      <c r="J41" s="311">
        <v>63</v>
      </c>
      <c r="K41" s="309">
        <v>23.873594590543689</v>
      </c>
      <c r="L41" s="310">
        <v>5.9657580871231488</v>
      </c>
      <c r="M41" s="311">
        <v>61</v>
      </c>
      <c r="N41" s="309">
        <v>11.119207389488929</v>
      </c>
      <c r="O41" s="310">
        <v>3.930946081152991</v>
      </c>
      <c r="P41" s="311">
        <v>60</v>
      </c>
      <c r="Q41" s="309">
        <v>73.217783345712036</v>
      </c>
      <c r="R41" s="310">
        <v>6.0756884466379706</v>
      </c>
      <c r="S41" s="311">
        <v>62</v>
      </c>
      <c r="T41" s="309">
        <v>7.5567090960485501</v>
      </c>
      <c r="U41" s="310">
        <v>3.089579509777892</v>
      </c>
      <c r="V41" s="311">
        <v>61</v>
      </c>
      <c r="W41" s="309">
        <v>16.976180610375948</v>
      </c>
      <c r="X41" s="310">
        <v>4.9675009270202741</v>
      </c>
      <c r="Y41" s="311">
        <v>60</v>
      </c>
      <c r="Z41" s="309">
        <v>31.414898178683451</v>
      </c>
      <c r="AA41" s="310">
        <v>6.149320094261455</v>
      </c>
      <c r="AB41" s="311">
        <v>61</v>
      </c>
      <c r="AC41" s="309">
        <v>17.840900959147319</v>
      </c>
      <c r="AD41" s="310">
        <v>5.0871084968860956</v>
      </c>
      <c r="AE41" s="311">
        <v>60</v>
      </c>
      <c r="AF41" s="309">
        <v>29.407327733965079</v>
      </c>
      <c r="AG41" s="310">
        <v>6.4938260137431962</v>
      </c>
      <c r="AH41" s="312">
        <v>51</v>
      </c>
    </row>
    <row r="42" spans="1:34" ht="14.25" customHeight="1">
      <c r="A42" s="276" t="s">
        <v>92</v>
      </c>
      <c r="B42" s="304">
        <v>91.894553394467991</v>
      </c>
      <c r="C42" s="305">
        <v>1.3669515600022071</v>
      </c>
      <c r="D42" s="306">
        <v>456</v>
      </c>
      <c r="E42" s="304">
        <v>60.81706210464661</v>
      </c>
      <c r="F42" s="305">
        <v>2.45875617141383</v>
      </c>
      <c r="G42" s="306">
        <v>452</v>
      </c>
      <c r="H42" s="304">
        <v>99.538852709729298</v>
      </c>
      <c r="I42" s="305">
        <v>0.33096645725489537</v>
      </c>
      <c r="J42" s="306">
        <v>456</v>
      </c>
      <c r="K42" s="304">
        <v>14.70270701893703</v>
      </c>
      <c r="L42" s="305">
        <v>1.799326596833968</v>
      </c>
      <c r="M42" s="306">
        <v>447</v>
      </c>
      <c r="N42" s="304">
        <v>6.098996385645898</v>
      </c>
      <c r="O42" s="305">
        <v>1.2182813294223811</v>
      </c>
      <c r="P42" s="306">
        <v>445</v>
      </c>
      <c r="Q42" s="591">
        <v>81.484794801363918</v>
      </c>
      <c r="R42" s="305">
        <v>1.964818839857579</v>
      </c>
      <c r="S42" s="306">
        <v>454</v>
      </c>
      <c r="T42" s="304">
        <v>10.043334852487501</v>
      </c>
      <c r="U42" s="305">
        <v>1.5859283971329441</v>
      </c>
      <c r="V42" s="306">
        <v>446</v>
      </c>
      <c r="W42" s="591">
        <v>24.683041085179038</v>
      </c>
      <c r="X42" s="305">
        <v>2.1134803821959829</v>
      </c>
      <c r="Y42" s="306">
        <v>447</v>
      </c>
      <c r="Z42" s="591">
        <v>28.110416476302451</v>
      </c>
      <c r="AA42" s="305">
        <v>2.2399709928993738</v>
      </c>
      <c r="AB42" s="306">
        <v>446</v>
      </c>
      <c r="AC42" s="304">
        <v>16.50031497898517</v>
      </c>
      <c r="AD42" s="305">
        <v>1.9475534742652589</v>
      </c>
      <c r="AE42" s="306">
        <v>446</v>
      </c>
      <c r="AF42" s="591">
        <v>34.559215959104478</v>
      </c>
      <c r="AG42" s="305">
        <v>2.5048376197601141</v>
      </c>
      <c r="AH42" s="307">
        <v>424</v>
      </c>
    </row>
    <row r="43" spans="1:34" ht="14.25" customHeight="1">
      <c r="A43" s="281" t="s">
        <v>93</v>
      </c>
      <c r="B43" s="309">
        <v>93.119040430091161</v>
      </c>
      <c r="C43" s="310">
        <v>0.96871328621133224</v>
      </c>
      <c r="D43" s="311">
        <v>734</v>
      </c>
      <c r="E43" s="309">
        <v>61.641218643322048</v>
      </c>
      <c r="F43" s="310">
        <v>1.925801067700845</v>
      </c>
      <c r="G43" s="311">
        <v>725</v>
      </c>
      <c r="H43" s="592">
        <v>97.865842001651075</v>
      </c>
      <c r="I43" s="310">
        <v>0.54075944348590166</v>
      </c>
      <c r="J43" s="311">
        <v>736</v>
      </c>
      <c r="K43" s="592">
        <v>19.948196332561061</v>
      </c>
      <c r="L43" s="310">
        <v>1.582802534030904</v>
      </c>
      <c r="M43" s="311">
        <v>726</v>
      </c>
      <c r="N43" s="309">
        <v>5.9260953150301079</v>
      </c>
      <c r="O43" s="310">
        <v>0.94811459850883262</v>
      </c>
      <c r="P43" s="311">
        <v>725</v>
      </c>
      <c r="Q43" s="592">
        <v>78.375182903271451</v>
      </c>
      <c r="R43" s="310">
        <v>1.5721568608799861</v>
      </c>
      <c r="S43" s="311">
        <v>728</v>
      </c>
      <c r="T43" s="592">
        <v>12.48716055589221</v>
      </c>
      <c r="U43" s="310">
        <v>1.347681114325008</v>
      </c>
      <c r="V43" s="311">
        <v>723</v>
      </c>
      <c r="W43" s="309">
        <v>18.673139537531249</v>
      </c>
      <c r="X43" s="310">
        <v>1.500348922852101</v>
      </c>
      <c r="Y43" s="311">
        <v>722</v>
      </c>
      <c r="Z43" s="309">
        <v>29.970442654734619</v>
      </c>
      <c r="AA43" s="310">
        <v>1.790196182231222</v>
      </c>
      <c r="AB43" s="311">
        <v>729</v>
      </c>
      <c r="AC43" s="592">
        <v>14.13969970119696</v>
      </c>
      <c r="AD43" s="310">
        <v>1.3307365032657039</v>
      </c>
      <c r="AE43" s="311">
        <v>727</v>
      </c>
      <c r="AF43" s="592">
        <v>38.293784982050418</v>
      </c>
      <c r="AG43" s="310">
        <v>1.9548575370017409</v>
      </c>
      <c r="AH43" s="312">
        <v>694</v>
      </c>
    </row>
    <row r="44" spans="1:34" ht="14.25" customHeight="1">
      <c r="A44" s="276" t="s">
        <v>94</v>
      </c>
      <c r="B44" s="304">
        <v>88.988317464936699</v>
      </c>
      <c r="C44" s="305">
        <v>2.1708028671300319</v>
      </c>
      <c r="D44" s="306">
        <v>260</v>
      </c>
      <c r="E44" s="304">
        <v>56.841575849984316</v>
      </c>
      <c r="F44" s="305">
        <v>3.2578028146156601</v>
      </c>
      <c r="G44" s="306">
        <v>258</v>
      </c>
      <c r="H44" s="304">
        <v>97.785373999492435</v>
      </c>
      <c r="I44" s="305">
        <v>0.9445638031953193</v>
      </c>
      <c r="J44" s="306">
        <v>261</v>
      </c>
      <c r="K44" s="304">
        <v>10.230670900141581</v>
      </c>
      <c r="L44" s="305">
        <v>2.0267972944657719</v>
      </c>
      <c r="M44" s="306">
        <v>257</v>
      </c>
      <c r="N44" s="304">
        <v>4.4921645816080336</v>
      </c>
      <c r="O44" s="305">
        <v>1.3914384107122151</v>
      </c>
      <c r="P44" s="306">
        <v>257</v>
      </c>
      <c r="Q44" s="304">
        <v>79.345030097541269</v>
      </c>
      <c r="R44" s="305">
        <v>2.5997670968932329</v>
      </c>
      <c r="S44" s="306">
        <v>260</v>
      </c>
      <c r="T44" s="304">
        <v>12.71016448258017</v>
      </c>
      <c r="U44" s="305">
        <v>2.2450674879331709</v>
      </c>
      <c r="V44" s="306">
        <v>257</v>
      </c>
      <c r="W44" s="304">
        <v>10.34345934346554</v>
      </c>
      <c r="X44" s="305">
        <v>1.8808855654149199</v>
      </c>
      <c r="Y44" s="306">
        <v>257</v>
      </c>
      <c r="Z44" s="304">
        <v>27.060011850812259</v>
      </c>
      <c r="AA44" s="305">
        <v>2.965508950758414</v>
      </c>
      <c r="AB44" s="306">
        <v>258</v>
      </c>
      <c r="AC44" s="304">
        <v>21.823126842753432</v>
      </c>
      <c r="AD44" s="305">
        <v>2.6152466237144938</v>
      </c>
      <c r="AE44" s="306">
        <v>259</v>
      </c>
      <c r="AF44" s="304">
        <v>31.53727013272513</v>
      </c>
      <c r="AG44" s="305">
        <v>3.1391610909888539</v>
      </c>
      <c r="AH44" s="307">
        <v>242</v>
      </c>
    </row>
    <row r="45" spans="1:34" ht="14.25" customHeight="1">
      <c r="A45" s="281" t="s">
        <v>95</v>
      </c>
      <c r="B45" s="602" t="s">
        <v>429</v>
      </c>
      <c r="C45" s="329" t="s">
        <v>429</v>
      </c>
      <c r="D45" s="330" t="s">
        <v>429</v>
      </c>
      <c r="E45" s="592" t="s">
        <v>429</v>
      </c>
      <c r="F45" s="329" t="s">
        <v>429</v>
      </c>
      <c r="G45" s="330" t="s">
        <v>429</v>
      </c>
      <c r="H45" s="328" t="s">
        <v>429</v>
      </c>
      <c r="I45" s="329" t="s">
        <v>429</v>
      </c>
      <c r="J45" s="330" t="s">
        <v>429</v>
      </c>
      <c r="K45" s="328" t="s">
        <v>429</v>
      </c>
      <c r="L45" s="329" t="s">
        <v>429</v>
      </c>
      <c r="M45" s="330" t="s">
        <v>429</v>
      </c>
      <c r="N45" s="328" t="s">
        <v>429</v>
      </c>
      <c r="O45" s="329" t="s">
        <v>429</v>
      </c>
      <c r="P45" s="330" t="s">
        <v>429</v>
      </c>
      <c r="Q45" s="328" t="s">
        <v>429</v>
      </c>
      <c r="R45" s="329" t="s">
        <v>429</v>
      </c>
      <c r="S45" s="330" t="s">
        <v>429</v>
      </c>
      <c r="T45" s="328" t="s">
        <v>429</v>
      </c>
      <c r="U45" s="329" t="s">
        <v>429</v>
      </c>
      <c r="V45" s="330" t="s">
        <v>429</v>
      </c>
      <c r="W45" s="328" t="s">
        <v>429</v>
      </c>
      <c r="X45" s="329" t="s">
        <v>429</v>
      </c>
      <c r="Y45" s="330" t="s">
        <v>429</v>
      </c>
      <c r="Z45" s="328" t="s">
        <v>429</v>
      </c>
      <c r="AA45" s="329" t="s">
        <v>429</v>
      </c>
      <c r="AB45" s="330" t="s">
        <v>429</v>
      </c>
      <c r="AC45" s="328" t="s">
        <v>429</v>
      </c>
      <c r="AD45" s="329" t="s">
        <v>429</v>
      </c>
      <c r="AE45" s="330" t="s">
        <v>429</v>
      </c>
      <c r="AF45" s="328" t="s">
        <v>429</v>
      </c>
      <c r="AG45" s="329" t="s">
        <v>429</v>
      </c>
      <c r="AH45" s="331" t="s">
        <v>429</v>
      </c>
    </row>
    <row r="46" spans="1:34" ht="14.25" customHeight="1">
      <c r="A46" s="276" t="s">
        <v>96</v>
      </c>
      <c r="B46" s="304">
        <v>92.765807911941806</v>
      </c>
      <c r="C46" s="305">
        <v>1.928723962632483</v>
      </c>
      <c r="D46" s="306">
        <v>201</v>
      </c>
      <c r="E46" s="304">
        <v>56.371180379553273</v>
      </c>
      <c r="F46" s="305">
        <v>3.7253460562225951</v>
      </c>
      <c r="G46" s="306">
        <v>201</v>
      </c>
      <c r="H46" s="304">
        <v>100</v>
      </c>
      <c r="I46" s="305"/>
      <c r="J46" s="306">
        <v>202</v>
      </c>
      <c r="K46" s="304">
        <v>16.847586817694339</v>
      </c>
      <c r="L46" s="305">
        <v>2.951566813298649</v>
      </c>
      <c r="M46" s="306">
        <v>200</v>
      </c>
      <c r="N46" s="304">
        <v>6.4875769324194517</v>
      </c>
      <c r="O46" s="305">
        <v>1.7244540318395649</v>
      </c>
      <c r="P46" s="306">
        <v>200</v>
      </c>
      <c r="Q46" s="304">
        <v>86.090129047694248</v>
      </c>
      <c r="R46" s="305">
        <v>2.5976736995297229</v>
      </c>
      <c r="S46" s="306">
        <v>202</v>
      </c>
      <c r="T46" s="304">
        <v>11.746588730841189</v>
      </c>
      <c r="U46" s="305">
        <v>2.3811675445999732</v>
      </c>
      <c r="V46" s="306">
        <v>199</v>
      </c>
      <c r="W46" s="304">
        <v>17.27460688299665</v>
      </c>
      <c r="X46" s="305">
        <v>2.8927646183536582</v>
      </c>
      <c r="Y46" s="306">
        <v>199</v>
      </c>
      <c r="Z46" s="304">
        <v>32.037955325661741</v>
      </c>
      <c r="AA46" s="305">
        <v>3.5887926575241549</v>
      </c>
      <c r="AB46" s="306">
        <v>198</v>
      </c>
      <c r="AC46" s="304">
        <v>22.38440906363391</v>
      </c>
      <c r="AD46" s="305">
        <v>3.277067287512712</v>
      </c>
      <c r="AE46" s="306">
        <v>199</v>
      </c>
      <c r="AF46" s="591">
        <v>37.315754982214592</v>
      </c>
      <c r="AG46" s="305">
        <v>3.8907989737909401</v>
      </c>
      <c r="AH46" s="307">
        <v>180</v>
      </c>
    </row>
    <row r="47" spans="1:34" ht="14.25" customHeight="1">
      <c r="A47" s="281" t="s">
        <v>97</v>
      </c>
      <c r="B47" s="309">
        <v>95.083610367314222</v>
      </c>
      <c r="C47" s="310">
        <v>2.5565448672180411</v>
      </c>
      <c r="D47" s="311">
        <v>93</v>
      </c>
      <c r="E47" s="309">
        <v>60.248362612094688</v>
      </c>
      <c r="F47" s="310">
        <v>5.4594596658869792</v>
      </c>
      <c r="G47" s="311">
        <v>92</v>
      </c>
      <c r="H47" s="309">
        <v>99.278271659092425</v>
      </c>
      <c r="I47" s="310">
        <v>0.72120137357309755</v>
      </c>
      <c r="J47" s="311">
        <v>93</v>
      </c>
      <c r="K47" s="309">
        <v>8.1449234037449632</v>
      </c>
      <c r="L47" s="310">
        <v>3.0279934939766719</v>
      </c>
      <c r="M47" s="311">
        <v>91</v>
      </c>
      <c r="N47" s="309">
        <v>1.833634730120618</v>
      </c>
      <c r="O47" s="310">
        <v>1.3000147127976489</v>
      </c>
      <c r="P47" s="311">
        <v>92</v>
      </c>
      <c r="Q47" s="309">
        <v>82.696137448372284</v>
      </c>
      <c r="R47" s="310">
        <v>4.4814244933901612</v>
      </c>
      <c r="S47" s="311">
        <v>93</v>
      </c>
      <c r="T47" s="309">
        <v>12.95429950456341</v>
      </c>
      <c r="U47" s="310">
        <v>3.8242342089009709</v>
      </c>
      <c r="V47" s="311">
        <v>90</v>
      </c>
      <c r="W47" s="309">
        <v>14.12027018580674</v>
      </c>
      <c r="X47" s="310">
        <v>4.0280079304588581</v>
      </c>
      <c r="Y47" s="311">
        <v>90</v>
      </c>
      <c r="Z47" s="309">
        <v>46.974206763897378</v>
      </c>
      <c r="AA47" s="310">
        <v>5.6497177549812401</v>
      </c>
      <c r="AB47" s="311">
        <v>92</v>
      </c>
      <c r="AC47" s="309">
        <v>15.934216153351811</v>
      </c>
      <c r="AD47" s="310">
        <v>3.99045591851571</v>
      </c>
      <c r="AE47" s="311">
        <v>91</v>
      </c>
      <c r="AF47" s="309">
        <v>17.65269184166538</v>
      </c>
      <c r="AG47" s="310">
        <v>4.0986011869885051</v>
      </c>
      <c r="AH47" s="312">
        <v>83</v>
      </c>
    </row>
    <row r="48" spans="1:34" ht="14.25" customHeight="1">
      <c r="A48" s="276" t="s">
        <v>98</v>
      </c>
      <c r="B48" s="304">
        <v>94.214499279940071</v>
      </c>
      <c r="C48" s="305">
        <v>1.691344776335385</v>
      </c>
      <c r="D48" s="306">
        <v>218</v>
      </c>
      <c r="E48" s="304">
        <v>60.928179299101217</v>
      </c>
      <c r="F48" s="305">
        <v>3.4478544559467061</v>
      </c>
      <c r="G48" s="306">
        <v>215</v>
      </c>
      <c r="H48" s="304">
        <v>99.196781455614513</v>
      </c>
      <c r="I48" s="305">
        <v>0.57026320813713161</v>
      </c>
      <c r="J48" s="306">
        <v>218</v>
      </c>
      <c r="K48" s="304">
        <v>23.448816959803239</v>
      </c>
      <c r="L48" s="305">
        <v>3.0652931215471688</v>
      </c>
      <c r="M48" s="306">
        <v>210</v>
      </c>
      <c r="N48" s="304">
        <v>8.1669474327596259</v>
      </c>
      <c r="O48" s="305">
        <v>1.959690043319944</v>
      </c>
      <c r="P48" s="306">
        <v>209</v>
      </c>
      <c r="Q48" s="304">
        <v>84.337355230098495</v>
      </c>
      <c r="R48" s="305">
        <v>2.534418104824872</v>
      </c>
      <c r="S48" s="306">
        <v>215</v>
      </c>
      <c r="T48" s="304">
        <v>9.5244244274465224</v>
      </c>
      <c r="U48" s="305">
        <v>2.0728798860650142</v>
      </c>
      <c r="V48" s="306">
        <v>210</v>
      </c>
      <c r="W48" s="304">
        <v>18.454305949686901</v>
      </c>
      <c r="X48" s="305">
        <v>2.7191128859369238</v>
      </c>
      <c r="Y48" s="306">
        <v>212</v>
      </c>
      <c r="Z48" s="304">
        <v>23.852945639801529</v>
      </c>
      <c r="AA48" s="305">
        <v>3.057498564298748</v>
      </c>
      <c r="AB48" s="306">
        <v>213</v>
      </c>
      <c r="AC48" s="304">
        <v>24.029883655048401</v>
      </c>
      <c r="AD48" s="305">
        <v>3.0950781028317</v>
      </c>
      <c r="AE48" s="306">
        <v>212</v>
      </c>
      <c r="AF48" s="304">
        <v>39.626869552071653</v>
      </c>
      <c r="AG48" s="305">
        <v>3.7074315621702998</v>
      </c>
      <c r="AH48" s="307">
        <v>193</v>
      </c>
    </row>
    <row r="49" spans="1:34" ht="14.25" customHeight="1" thickBot="1">
      <c r="A49" s="286" t="s">
        <v>99</v>
      </c>
      <c r="B49" s="319">
        <v>94.082944601198577</v>
      </c>
      <c r="C49" s="320">
        <v>2.8105506579961368</v>
      </c>
      <c r="D49" s="321">
        <v>92</v>
      </c>
      <c r="E49" s="319">
        <v>50.713236437435746</v>
      </c>
      <c r="F49" s="320">
        <v>5.6095173913073424</v>
      </c>
      <c r="G49" s="321">
        <v>92</v>
      </c>
      <c r="H49" s="319">
        <v>96.621069168811459</v>
      </c>
      <c r="I49" s="320">
        <v>2.4047875507553411</v>
      </c>
      <c r="J49" s="321">
        <v>93</v>
      </c>
      <c r="K49" s="319">
        <v>11.98279833968758</v>
      </c>
      <c r="L49" s="320">
        <v>3.5604687919225908</v>
      </c>
      <c r="M49" s="321">
        <v>91</v>
      </c>
      <c r="N49" s="319">
        <v>6.9849505120086954</v>
      </c>
      <c r="O49" s="320">
        <v>2.8833368804347641</v>
      </c>
      <c r="P49" s="321">
        <v>92</v>
      </c>
      <c r="Q49" s="319">
        <v>89.826642399633599</v>
      </c>
      <c r="R49" s="320">
        <v>3.282425835522</v>
      </c>
      <c r="S49" s="321">
        <v>93</v>
      </c>
      <c r="T49" s="319">
        <v>12.941058176689269</v>
      </c>
      <c r="U49" s="320">
        <v>3.708460910536771</v>
      </c>
      <c r="V49" s="321">
        <v>92</v>
      </c>
      <c r="W49" s="319">
        <v>18.730938664035389</v>
      </c>
      <c r="X49" s="320">
        <v>4.4212911192490827</v>
      </c>
      <c r="Y49" s="321">
        <v>92</v>
      </c>
      <c r="Z49" s="319">
        <v>47.61590450187871</v>
      </c>
      <c r="AA49" s="320">
        <v>5.6065666006836814</v>
      </c>
      <c r="AB49" s="321">
        <v>92</v>
      </c>
      <c r="AC49" s="319">
        <v>19.1118656287188</v>
      </c>
      <c r="AD49" s="320">
        <v>4.5017305069252389</v>
      </c>
      <c r="AE49" s="321">
        <v>92</v>
      </c>
      <c r="AF49" s="319">
        <v>26.083468069717402</v>
      </c>
      <c r="AG49" s="320">
        <v>4.8708217540457266</v>
      </c>
      <c r="AH49" s="322">
        <v>88</v>
      </c>
    </row>
    <row r="50" spans="1:34" ht="14.25" customHeight="1">
      <c r="A50" s="291" t="s">
        <v>100</v>
      </c>
      <c r="B50" s="332">
        <v>93.976128267532587</v>
      </c>
      <c r="C50" s="333">
        <v>0.4119281967438258</v>
      </c>
      <c r="D50" s="334">
        <v>3855</v>
      </c>
      <c r="E50" s="332">
        <v>56.936640823520449</v>
      </c>
      <c r="F50" s="333">
        <v>0.85889467732820945</v>
      </c>
      <c r="G50" s="334">
        <v>3817</v>
      </c>
      <c r="H50" s="332">
        <v>99.135386618402109</v>
      </c>
      <c r="I50" s="333">
        <v>0.1502435700817889</v>
      </c>
      <c r="J50" s="334">
        <v>3856</v>
      </c>
      <c r="K50" s="593">
        <v>20.557303137549258</v>
      </c>
      <c r="L50" s="333">
        <v>0.7167617006790884</v>
      </c>
      <c r="M50" s="334">
        <v>3799</v>
      </c>
      <c r="N50" s="332">
        <v>9.3607452365886434</v>
      </c>
      <c r="O50" s="333">
        <v>0.51016945744405884</v>
      </c>
      <c r="P50" s="334">
        <v>3797</v>
      </c>
      <c r="Q50" s="593">
        <v>80.770416110743554</v>
      </c>
      <c r="R50" s="333">
        <v>0.67777580927944181</v>
      </c>
      <c r="S50" s="334">
        <v>3838</v>
      </c>
      <c r="T50" s="593">
        <v>11.068867409240051</v>
      </c>
      <c r="U50" s="333">
        <v>0.56376009673402749</v>
      </c>
      <c r="V50" s="334">
        <v>3786</v>
      </c>
      <c r="W50" s="593">
        <v>17.357379498644519</v>
      </c>
      <c r="X50" s="333">
        <v>0.63841908023021976</v>
      </c>
      <c r="Y50" s="334">
        <v>3799</v>
      </c>
      <c r="Z50" s="593">
        <v>27.213263696204748</v>
      </c>
      <c r="AA50" s="333">
        <v>0.76686625618971838</v>
      </c>
      <c r="AB50" s="334">
        <v>3804</v>
      </c>
      <c r="AC50" s="332">
        <v>17.708534347641439</v>
      </c>
      <c r="AD50" s="333">
        <v>0.66642225658723864</v>
      </c>
      <c r="AE50" s="334">
        <v>3793</v>
      </c>
      <c r="AF50" s="593">
        <v>34.9039708419783</v>
      </c>
      <c r="AG50" s="333">
        <v>0.85309165045900359</v>
      </c>
      <c r="AH50" s="335">
        <v>3602</v>
      </c>
    </row>
    <row r="51" spans="1:34" ht="14.25" customHeight="1">
      <c r="A51" s="291" t="s">
        <v>101</v>
      </c>
      <c r="B51" s="332">
        <v>93.107900953520257</v>
      </c>
      <c r="C51" s="333">
        <v>0.92086311762629491</v>
      </c>
      <c r="D51" s="334">
        <v>848</v>
      </c>
      <c r="E51" s="332">
        <v>58.425571960137148</v>
      </c>
      <c r="F51" s="333">
        <v>1.809987911149139</v>
      </c>
      <c r="G51" s="334">
        <v>840</v>
      </c>
      <c r="H51" s="332">
        <v>99.394107685184267</v>
      </c>
      <c r="I51" s="333">
        <v>0.33222020823903448</v>
      </c>
      <c r="J51" s="334">
        <v>850</v>
      </c>
      <c r="K51" s="593">
        <v>17.78259070314482</v>
      </c>
      <c r="L51" s="333">
        <v>1.4325078152280739</v>
      </c>
      <c r="M51" s="334">
        <v>832</v>
      </c>
      <c r="N51" s="593">
        <v>6.8531729861981239</v>
      </c>
      <c r="O51" s="333">
        <v>0.91041805465108883</v>
      </c>
      <c r="P51" s="334">
        <v>831</v>
      </c>
      <c r="Q51" s="593">
        <v>74.297345431088601</v>
      </c>
      <c r="R51" s="333">
        <v>1.609361205571163</v>
      </c>
      <c r="S51" s="334">
        <v>843</v>
      </c>
      <c r="T51" s="332">
        <v>12.302314524728409</v>
      </c>
      <c r="U51" s="333">
        <v>1.212859336319692</v>
      </c>
      <c r="V51" s="334">
        <v>826</v>
      </c>
      <c r="W51" s="593">
        <v>18.444633689065839</v>
      </c>
      <c r="X51" s="333">
        <v>1.444899564566978</v>
      </c>
      <c r="Y51" s="334">
        <v>828</v>
      </c>
      <c r="Z51" s="593">
        <v>33.750448797137558</v>
      </c>
      <c r="AA51" s="333">
        <v>1.7515985737660069</v>
      </c>
      <c r="AB51" s="334">
        <v>831</v>
      </c>
      <c r="AC51" s="332">
        <v>18.26529555870464</v>
      </c>
      <c r="AD51" s="333">
        <v>1.434914927822281</v>
      </c>
      <c r="AE51" s="334">
        <v>828</v>
      </c>
      <c r="AF51" s="593">
        <v>36.308053428612382</v>
      </c>
      <c r="AG51" s="333">
        <v>1.83587850025194</v>
      </c>
      <c r="AH51" s="335">
        <v>771</v>
      </c>
    </row>
    <row r="52" spans="1:34" ht="14.25" customHeight="1">
      <c r="A52" s="296" t="s">
        <v>102</v>
      </c>
      <c r="B52" s="324">
        <v>93.813072150960096</v>
      </c>
      <c r="C52" s="325">
        <v>0.37664681302232272</v>
      </c>
      <c r="D52" s="326">
        <v>4703</v>
      </c>
      <c r="E52" s="324">
        <v>57.216290712201022</v>
      </c>
      <c r="F52" s="325">
        <v>0.77608351611609827</v>
      </c>
      <c r="G52" s="326">
        <v>4657</v>
      </c>
      <c r="H52" s="324">
        <v>99.184033288508914</v>
      </c>
      <c r="I52" s="325">
        <v>0.1370424821715038</v>
      </c>
      <c r="J52" s="326">
        <v>4706</v>
      </c>
      <c r="K52" s="594">
        <v>20.03902501533857</v>
      </c>
      <c r="L52" s="325">
        <v>0.64166850343655057</v>
      </c>
      <c r="M52" s="326">
        <v>4631</v>
      </c>
      <c r="N52" s="594">
        <v>8.892343090833938</v>
      </c>
      <c r="O52" s="325">
        <v>0.44875730609179632</v>
      </c>
      <c r="P52" s="326">
        <v>4628</v>
      </c>
      <c r="Q52" s="594">
        <v>79.555850801660029</v>
      </c>
      <c r="R52" s="325">
        <v>0.62944757897887771</v>
      </c>
      <c r="S52" s="326">
        <v>4681</v>
      </c>
      <c r="T52" s="594">
        <v>11.29870224391675</v>
      </c>
      <c r="U52" s="325">
        <v>0.51133378064801782</v>
      </c>
      <c r="V52" s="326">
        <v>4612</v>
      </c>
      <c r="W52" s="594">
        <v>17.559749758419731</v>
      </c>
      <c r="X52" s="325">
        <v>0.58521675761699488</v>
      </c>
      <c r="Y52" s="326">
        <v>4627</v>
      </c>
      <c r="Z52" s="594">
        <v>28.43265995050735</v>
      </c>
      <c r="AA52" s="325">
        <v>0.7056883715271286</v>
      </c>
      <c r="AB52" s="326">
        <v>4635</v>
      </c>
      <c r="AC52" s="324">
        <v>17.812284414790639</v>
      </c>
      <c r="AD52" s="325">
        <v>0.60458969450361255</v>
      </c>
      <c r="AE52" s="326">
        <v>4621</v>
      </c>
      <c r="AF52" s="594">
        <v>35.162701818256409</v>
      </c>
      <c r="AG52" s="325">
        <v>0.77374075081738147</v>
      </c>
      <c r="AH52" s="327">
        <v>4373</v>
      </c>
    </row>
    <row r="53" spans="1:34" ht="14.25" customHeight="1">
      <c r="A53" s="1159" t="s">
        <v>307</v>
      </c>
      <c r="B53" s="1159" t="s">
        <v>308</v>
      </c>
      <c r="C53" s="1159" t="s">
        <v>308</v>
      </c>
      <c r="D53" s="1159" t="s">
        <v>308</v>
      </c>
      <c r="E53" s="1159" t="s">
        <v>308</v>
      </c>
      <c r="F53" s="1159" t="s">
        <v>308</v>
      </c>
      <c r="G53" s="1159" t="s">
        <v>308</v>
      </c>
      <c r="H53" s="1159" t="s">
        <v>308</v>
      </c>
      <c r="I53" s="1159" t="s">
        <v>308</v>
      </c>
      <c r="J53" s="1159" t="s">
        <v>308</v>
      </c>
      <c r="K53" s="1159" t="s">
        <v>308</v>
      </c>
      <c r="L53" s="1159" t="s">
        <v>308</v>
      </c>
      <c r="M53" s="1159" t="s">
        <v>308</v>
      </c>
      <c r="N53" s="1159" t="s">
        <v>308</v>
      </c>
      <c r="O53" s="1159" t="s">
        <v>308</v>
      </c>
      <c r="P53" s="1159" t="s">
        <v>308</v>
      </c>
      <c r="Q53" s="1159" t="s">
        <v>308</v>
      </c>
      <c r="R53" s="1159" t="s">
        <v>308</v>
      </c>
      <c r="S53" s="1159" t="s">
        <v>308</v>
      </c>
      <c r="T53" s="1159" t="s">
        <v>308</v>
      </c>
      <c r="U53" s="1159" t="s">
        <v>308</v>
      </c>
      <c r="V53" s="1159" t="s">
        <v>308</v>
      </c>
      <c r="W53" s="1159" t="s">
        <v>308</v>
      </c>
      <c r="X53" s="1159" t="s">
        <v>308</v>
      </c>
      <c r="Y53" s="1159" t="s">
        <v>308</v>
      </c>
      <c r="Z53" s="1159" t="s">
        <v>308</v>
      </c>
      <c r="AA53" s="1159" t="s">
        <v>308</v>
      </c>
      <c r="AB53" s="1159" t="s">
        <v>308</v>
      </c>
      <c r="AC53" s="1159" t="s">
        <v>308</v>
      </c>
      <c r="AD53" s="1159" t="s">
        <v>308</v>
      </c>
      <c r="AE53" s="1159" t="s">
        <v>308</v>
      </c>
      <c r="AF53" s="1159" t="s">
        <v>308</v>
      </c>
      <c r="AG53" s="1159" t="s">
        <v>308</v>
      </c>
      <c r="AH53" s="1159" t="s">
        <v>308</v>
      </c>
    </row>
    <row r="54" spans="1:34" ht="14.25" customHeight="1">
      <c r="A54" s="1159" t="s">
        <v>504</v>
      </c>
      <c r="B54" s="1159" t="s">
        <v>105</v>
      </c>
      <c r="C54" s="1159" t="s">
        <v>105</v>
      </c>
      <c r="D54" s="1159" t="s">
        <v>105</v>
      </c>
      <c r="E54" s="1159" t="s">
        <v>105</v>
      </c>
      <c r="F54" s="1159" t="s">
        <v>105</v>
      </c>
      <c r="G54" s="1159" t="s">
        <v>105</v>
      </c>
      <c r="H54" s="1159" t="s">
        <v>105</v>
      </c>
      <c r="I54" s="1159" t="s">
        <v>105</v>
      </c>
      <c r="J54" s="1159" t="s">
        <v>105</v>
      </c>
      <c r="K54" s="1159" t="s">
        <v>105</v>
      </c>
      <c r="L54" s="1159" t="s">
        <v>105</v>
      </c>
      <c r="M54" s="1159" t="s">
        <v>105</v>
      </c>
      <c r="N54" s="1159" t="s">
        <v>105</v>
      </c>
      <c r="O54" s="1159" t="s">
        <v>105</v>
      </c>
      <c r="P54" s="1159" t="s">
        <v>105</v>
      </c>
      <c r="Q54" s="1159" t="s">
        <v>105</v>
      </c>
      <c r="R54" s="1159" t="s">
        <v>105</v>
      </c>
      <c r="S54" s="1159" t="s">
        <v>105</v>
      </c>
      <c r="T54" s="1159" t="s">
        <v>105</v>
      </c>
      <c r="U54" s="1159" t="s">
        <v>105</v>
      </c>
      <c r="V54" s="1159" t="s">
        <v>105</v>
      </c>
      <c r="W54" s="1159" t="s">
        <v>105</v>
      </c>
      <c r="X54" s="1159" t="s">
        <v>105</v>
      </c>
      <c r="Y54" s="1159" t="s">
        <v>105</v>
      </c>
      <c r="Z54" s="1159" t="s">
        <v>105</v>
      </c>
      <c r="AA54" s="1159" t="s">
        <v>105</v>
      </c>
      <c r="AB54" s="1159" t="s">
        <v>105</v>
      </c>
      <c r="AC54" s="1159" t="s">
        <v>105</v>
      </c>
      <c r="AD54" s="1159" t="s">
        <v>105</v>
      </c>
      <c r="AE54" s="1159" t="s">
        <v>105</v>
      </c>
      <c r="AF54" s="1159" t="s">
        <v>105</v>
      </c>
      <c r="AG54" s="1159" t="s">
        <v>105</v>
      </c>
      <c r="AH54" s="1159" t="s">
        <v>105</v>
      </c>
    </row>
    <row r="55" spans="1:34" ht="14.25" customHeight="1">
      <c r="A55" s="1159" t="s">
        <v>537</v>
      </c>
      <c r="B55" s="1159" t="s">
        <v>537</v>
      </c>
      <c r="C55" s="1159" t="s">
        <v>537</v>
      </c>
      <c r="D55" s="1159" t="s">
        <v>537</v>
      </c>
      <c r="E55" s="1159" t="s">
        <v>537</v>
      </c>
      <c r="F55" s="1159" t="s">
        <v>537</v>
      </c>
      <c r="G55" s="1159" t="s">
        <v>537</v>
      </c>
      <c r="H55" s="1159" t="s">
        <v>537</v>
      </c>
      <c r="I55" s="1159" t="s">
        <v>537</v>
      </c>
      <c r="J55" s="1159" t="s">
        <v>537</v>
      </c>
      <c r="K55" s="1159" t="s">
        <v>537</v>
      </c>
      <c r="L55" s="1159" t="s">
        <v>537</v>
      </c>
      <c r="M55" s="1159" t="s">
        <v>537</v>
      </c>
      <c r="N55" s="1159" t="s">
        <v>537</v>
      </c>
      <c r="O55" s="1159" t="s">
        <v>537</v>
      </c>
      <c r="P55" s="1159" t="s">
        <v>537</v>
      </c>
      <c r="Q55" s="1159" t="s">
        <v>537</v>
      </c>
      <c r="R55" s="1159" t="s">
        <v>537</v>
      </c>
      <c r="S55" s="1159" t="s">
        <v>537</v>
      </c>
      <c r="T55" s="1159" t="s">
        <v>537</v>
      </c>
      <c r="U55" s="1159" t="s">
        <v>537</v>
      </c>
      <c r="V55" s="1159" t="s">
        <v>537</v>
      </c>
      <c r="W55" s="1159" t="s">
        <v>537</v>
      </c>
      <c r="X55" s="1159" t="s">
        <v>537</v>
      </c>
      <c r="Y55" s="1159" t="s">
        <v>537</v>
      </c>
      <c r="Z55" s="1159" t="s">
        <v>537</v>
      </c>
      <c r="AA55" s="1159" t="s">
        <v>537</v>
      </c>
      <c r="AB55" s="1159" t="s">
        <v>537</v>
      </c>
      <c r="AC55" s="1159" t="s">
        <v>537</v>
      </c>
      <c r="AD55" s="1159" t="s">
        <v>537</v>
      </c>
      <c r="AE55" s="1159" t="s">
        <v>537</v>
      </c>
      <c r="AF55" s="1159" t="s">
        <v>537</v>
      </c>
      <c r="AG55" s="1159" t="s">
        <v>537</v>
      </c>
      <c r="AH55" s="1159" t="s">
        <v>537</v>
      </c>
    </row>
    <row r="56" spans="1:34" ht="14.25" customHeight="1">
      <c r="A56" s="139"/>
      <c r="B56" s="139"/>
      <c r="C56" s="139"/>
      <c r="D56" s="139"/>
      <c r="E56" s="139"/>
      <c r="F56" s="139"/>
      <c r="G56" s="139"/>
      <c r="H56" s="139"/>
      <c r="I56" s="139"/>
      <c r="J56" s="139"/>
      <c r="K56" s="139"/>
      <c r="L56" s="139"/>
      <c r="M56" s="139"/>
      <c r="N56" s="139"/>
      <c r="O56" s="139"/>
      <c r="P56" s="139"/>
      <c r="Q56" s="139"/>
      <c r="R56" s="139"/>
      <c r="S56" s="139"/>
      <c r="T56" s="139"/>
      <c r="U56" s="139"/>
      <c r="V56" s="139"/>
      <c r="W56" s="139"/>
      <c r="X56" s="139"/>
      <c r="Y56" s="139"/>
      <c r="Z56" s="139"/>
      <c r="AA56" s="139"/>
      <c r="AB56" s="139"/>
    </row>
    <row r="57" spans="1:34" ht="15" customHeight="1" thickBot="1">
      <c r="A57" s="1114" t="s">
        <v>673</v>
      </c>
      <c r="B57" s="1114"/>
      <c r="C57" s="1114"/>
      <c r="D57" s="1114"/>
      <c r="E57" s="1114"/>
      <c r="F57" s="1114"/>
      <c r="G57" s="1114"/>
      <c r="H57" s="1114"/>
      <c r="I57" s="1114"/>
      <c r="J57" s="1114"/>
      <c r="K57" s="1114"/>
      <c r="L57" s="1114"/>
      <c r="M57" s="1114"/>
      <c r="N57" s="1114"/>
      <c r="O57" s="1114"/>
      <c r="P57" s="1114"/>
      <c r="Q57" s="1114"/>
      <c r="R57" s="1114"/>
      <c r="S57" s="1114"/>
      <c r="T57" s="1114"/>
      <c r="U57" s="1114"/>
      <c r="V57" s="1114"/>
      <c r="W57" s="1114"/>
      <c r="X57" s="1114"/>
      <c r="Y57" s="1114"/>
      <c r="Z57" s="1114"/>
      <c r="AA57" s="1114"/>
      <c r="AB57" s="1114"/>
      <c r="AC57" s="1114"/>
      <c r="AD57" s="1114"/>
      <c r="AE57" s="1114"/>
    </row>
    <row r="58" spans="1:34" ht="30" customHeight="1">
      <c r="A58" s="301"/>
      <c r="B58" s="1167" t="s">
        <v>515</v>
      </c>
      <c r="C58" s="1167" t="s">
        <v>297</v>
      </c>
      <c r="D58" s="1167" t="s">
        <v>297</v>
      </c>
      <c r="E58" s="1167" t="s">
        <v>516</v>
      </c>
      <c r="F58" s="1167" t="s">
        <v>298</v>
      </c>
      <c r="G58" s="1167" t="s">
        <v>298</v>
      </c>
      <c r="H58" s="1167" t="s">
        <v>517</v>
      </c>
      <c r="I58" s="1167" t="s">
        <v>299</v>
      </c>
      <c r="J58" s="1167" t="s">
        <v>299</v>
      </c>
      <c r="K58" s="1167" t="s">
        <v>540</v>
      </c>
      <c r="L58" s="1167" t="s">
        <v>300</v>
      </c>
      <c r="M58" s="1167" t="s">
        <v>300</v>
      </c>
      <c r="N58" s="1167" t="s">
        <v>518</v>
      </c>
      <c r="O58" s="1167" t="s">
        <v>301</v>
      </c>
      <c r="P58" s="1167" t="s">
        <v>301</v>
      </c>
      <c r="Q58" s="1167" t="s">
        <v>519</v>
      </c>
      <c r="R58" s="1167" t="s">
        <v>302</v>
      </c>
      <c r="S58" s="1167" t="s">
        <v>302</v>
      </c>
      <c r="T58" s="1167" t="s">
        <v>520</v>
      </c>
      <c r="U58" s="1167" t="s">
        <v>303</v>
      </c>
      <c r="V58" s="1167" t="s">
        <v>303</v>
      </c>
      <c r="W58" s="1167" t="s">
        <v>521</v>
      </c>
      <c r="X58" s="1167" t="s">
        <v>304</v>
      </c>
      <c r="Y58" s="1167" t="s">
        <v>304</v>
      </c>
      <c r="Z58" s="1167" t="s">
        <v>522</v>
      </c>
      <c r="AA58" s="1167" t="s">
        <v>305</v>
      </c>
      <c r="AB58" s="1167" t="s">
        <v>305</v>
      </c>
      <c r="AC58" s="1167" t="s">
        <v>542</v>
      </c>
      <c r="AD58" s="1167" t="s">
        <v>306</v>
      </c>
      <c r="AE58" s="1167" t="s">
        <v>306</v>
      </c>
      <c r="AF58" s="1171" t="s">
        <v>541</v>
      </c>
      <c r="AG58" s="1172" t="s">
        <v>536</v>
      </c>
      <c r="AH58" s="1172" t="s">
        <v>536</v>
      </c>
    </row>
    <row r="59" spans="1:34" ht="15" customHeight="1" thickBot="1">
      <c r="A59" s="302"/>
      <c r="B59" s="72" t="s">
        <v>112</v>
      </c>
      <c r="C59" s="72" t="s">
        <v>82</v>
      </c>
      <c r="D59" s="73" t="s">
        <v>83</v>
      </c>
      <c r="E59" s="72" t="s">
        <v>112</v>
      </c>
      <c r="F59" s="72" t="s">
        <v>82</v>
      </c>
      <c r="G59" s="73" t="s">
        <v>83</v>
      </c>
      <c r="H59" s="72" t="s">
        <v>112</v>
      </c>
      <c r="I59" s="72" t="s">
        <v>82</v>
      </c>
      <c r="J59" s="73" t="s">
        <v>83</v>
      </c>
      <c r="K59" s="72" t="s">
        <v>112</v>
      </c>
      <c r="L59" s="72" t="s">
        <v>82</v>
      </c>
      <c r="M59" s="73" t="s">
        <v>83</v>
      </c>
      <c r="N59" s="72" t="s">
        <v>112</v>
      </c>
      <c r="O59" s="72" t="s">
        <v>82</v>
      </c>
      <c r="P59" s="73" t="s">
        <v>83</v>
      </c>
      <c r="Q59" s="72" t="s">
        <v>112</v>
      </c>
      <c r="R59" s="72" t="s">
        <v>82</v>
      </c>
      <c r="S59" s="73" t="s">
        <v>83</v>
      </c>
      <c r="T59" s="72" t="s">
        <v>112</v>
      </c>
      <c r="U59" s="72" t="s">
        <v>82</v>
      </c>
      <c r="V59" s="73" t="s">
        <v>83</v>
      </c>
      <c r="W59" s="72" t="s">
        <v>112</v>
      </c>
      <c r="X59" s="72" t="s">
        <v>82</v>
      </c>
      <c r="Y59" s="73" t="s">
        <v>83</v>
      </c>
      <c r="Z59" s="72" t="s">
        <v>112</v>
      </c>
      <c r="AA59" s="72" t="s">
        <v>82</v>
      </c>
      <c r="AB59" s="73" t="s">
        <v>83</v>
      </c>
      <c r="AC59" s="72" t="s">
        <v>112</v>
      </c>
      <c r="AD59" s="72" t="s">
        <v>82</v>
      </c>
      <c r="AE59" s="73" t="s">
        <v>83</v>
      </c>
      <c r="AF59" s="72" t="s">
        <v>112</v>
      </c>
      <c r="AG59" s="72" t="s">
        <v>82</v>
      </c>
      <c r="AH59" s="72" t="s">
        <v>83</v>
      </c>
    </row>
    <row r="60" spans="1:34" ht="15" customHeight="1">
      <c r="A60" s="303" t="s">
        <v>123</v>
      </c>
      <c r="B60" s="304">
        <v>92.341762639333368</v>
      </c>
      <c r="C60" s="305">
        <v>0.78412823907251272</v>
      </c>
      <c r="D60" s="306">
        <v>1318</v>
      </c>
      <c r="E60" s="304">
        <v>46.372687988368902</v>
      </c>
      <c r="F60" s="305">
        <v>1.470616022190919</v>
      </c>
      <c r="G60" s="306">
        <v>1304</v>
      </c>
      <c r="H60" s="304">
        <v>99.17837798268458</v>
      </c>
      <c r="I60" s="305">
        <v>0.26337309255130198</v>
      </c>
      <c r="J60" s="306">
        <v>1321</v>
      </c>
      <c r="K60" s="304">
        <v>14.674021634452229</v>
      </c>
      <c r="L60" s="305">
        <v>1.0012166165067971</v>
      </c>
      <c r="M60" s="306">
        <v>1298</v>
      </c>
      <c r="N60" s="304">
        <v>9.413901970952363</v>
      </c>
      <c r="O60" s="305">
        <v>0.85031116410490737</v>
      </c>
      <c r="P60" s="306">
        <v>1302</v>
      </c>
      <c r="Q60" s="304">
        <v>89.816726007608409</v>
      </c>
      <c r="R60" s="305">
        <v>0.9238684873326144</v>
      </c>
      <c r="S60" s="306">
        <v>1316</v>
      </c>
      <c r="T60" s="304">
        <v>7.7621020920680364</v>
      </c>
      <c r="U60" s="305">
        <v>0.77803934030514854</v>
      </c>
      <c r="V60" s="306">
        <v>1295</v>
      </c>
      <c r="W60" s="304">
        <v>21.375878516654019</v>
      </c>
      <c r="X60" s="305">
        <v>1.169859449062461</v>
      </c>
      <c r="Y60" s="306">
        <v>1302</v>
      </c>
      <c r="Z60" s="304">
        <v>30.36036800997071</v>
      </c>
      <c r="AA60" s="305">
        <v>1.3294320282325289</v>
      </c>
      <c r="AB60" s="306">
        <v>1302</v>
      </c>
      <c r="AC60" s="304">
        <v>15.980739168750111</v>
      </c>
      <c r="AD60" s="305">
        <v>1.046674652077868</v>
      </c>
      <c r="AE60" s="306">
        <v>1298</v>
      </c>
      <c r="AF60" s="304">
        <v>24.79805869402951</v>
      </c>
      <c r="AG60" s="305">
        <v>1.2869790620590409</v>
      </c>
      <c r="AH60" s="307">
        <v>1217</v>
      </c>
    </row>
    <row r="61" spans="1:34" ht="15" customHeight="1">
      <c r="A61" s="308" t="s">
        <v>124</v>
      </c>
      <c r="B61" s="309">
        <v>95.63945230816276</v>
      </c>
      <c r="C61" s="310">
        <v>0.61917479739228387</v>
      </c>
      <c r="D61" s="311">
        <v>1322</v>
      </c>
      <c r="E61" s="309">
        <v>55.187959362493167</v>
      </c>
      <c r="F61" s="310">
        <v>1.4478668761204401</v>
      </c>
      <c r="G61" s="311">
        <v>1311</v>
      </c>
      <c r="H61" s="309">
        <v>99.550228631136534</v>
      </c>
      <c r="I61" s="310">
        <v>0.2010681759062099</v>
      </c>
      <c r="J61" s="311">
        <v>1322</v>
      </c>
      <c r="K61" s="309">
        <v>14.694056693037339</v>
      </c>
      <c r="L61" s="310">
        <v>1.058762667908528</v>
      </c>
      <c r="M61" s="311">
        <v>1301</v>
      </c>
      <c r="N61" s="309">
        <v>8.4372009798675691</v>
      </c>
      <c r="O61" s="310">
        <v>0.81432501999794504</v>
      </c>
      <c r="P61" s="311">
        <v>1301</v>
      </c>
      <c r="Q61" s="309">
        <v>89.424076862418502</v>
      </c>
      <c r="R61" s="310">
        <v>0.89806630293962852</v>
      </c>
      <c r="S61" s="311">
        <v>1317</v>
      </c>
      <c r="T61" s="309">
        <v>15.161279906429449</v>
      </c>
      <c r="U61" s="310">
        <v>1.074143040500577</v>
      </c>
      <c r="V61" s="311">
        <v>1298</v>
      </c>
      <c r="W61" s="309">
        <v>14.131625725630119</v>
      </c>
      <c r="X61" s="310">
        <v>1.003476772240655</v>
      </c>
      <c r="Y61" s="311">
        <v>1297</v>
      </c>
      <c r="Z61" s="309">
        <v>28.861437395859092</v>
      </c>
      <c r="AA61" s="310">
        <v>1.319883848581713</v>
      </c>
      <c r="AB61" s="311">
        <v>1300</v>
      </c>
      <c r="AC61" s="309">
        <v>15.745359879257551</v>
      </c>
      <c r="AD61" s="310">
        <v>1.0839986853134691</v>
      </c>
      <c r="AE61" s="311">
        <v>1299</v>
      </c>
      <c r="AF61" s="309">
        <v>33.274513730264793</v>
      </c>
      <c r="AG61" s="310">
        <v>1.412821111931603</v>
      </c>
      <c r="AH61" s="312">
        <v>1232</v>
      </c>
    </row>
    <row r="62" spans="1:34" ht="15" customHeight="1">
      <c r="A62" s="313" t="s">
        <v>125</v>
      </c>
      <c r="B62" s="314">
        <v>93.081900283889595</v>
      </c>
      <c r="C62" s="315">
        <v>0.59158863675079065</v>
      </c>
      <c r="D62" s="316">
        <v>2063</v>
      </c>
      <c r="E62" s="314">
        <v>64.326612269692816</v>
      </c>
      <c r="F62" s="315">
        <v>1.1146215823763861</v>
      </c>
      <c r="G62" s="316">
        <v>2042</v>
      </c>
      <c r="H62" s="314">
        <v>98.8915925456227</v>
      </c>
      <c r="I62" s="315">
        <v>0.23720901245802081</v>
      </c>
      <c r="J62" s="316">
        <v>2063</v>
      </c>
      <c r="K62" s="314">
        <v>27.049536382758191</v>
      </c>
      <c r="L62" s="315">
        <v>1.0709073994839149</v>
      </c>
      <c r="M62" s="316">
        <v>2032</v>
      </c>
      <c r="N62" s="314">
        <v>8.9955269505644981</v>
      </c>
      <c r="O62" s="315">
        <v>0.67855572344160775</v>
      </c>
      <c r="P62" s="316">
        <v>2025</v>
      </c>
      <c r="Q62" s="314">
        <v>66.371804142833156</v>
      </c>
      <c r="R62" s="315">
        <v>1.101466509193499</v>
      </c>
      <c r="S62" s="316">
        <v>2048</v>
      </c>
      <c r="T62" s="314">
        <v>9.9634499012187412</v>
      </c>
      <c r="U62" s="315">
        <v>0.68840242663146678</v>
      </c>
      <c r="V62" s="316">
        <v>2019</v>
      </c>
      <c r="W62" s="314">
        <v>18.390463600755801</v>
      </c>
      <c r="X62" s="315">
        <v>0.90415831531516044</v>
      </c>
      <c r="Y62" s="316">
        <v>2028</v>
      </c>
      <c r="Z62" s="314">
        <v>27.114358783084722</v>
      </c>
      <c r="AA62" s="315">
        <v>1.037891978239416</v>
      </c>
      <c r="AB62" s="316">
        <v>2033</v>
      </c>
      <c r="AC62" s="314">
        <v>20.406969216041681</v>
      </c>
      <c r="AD62" s="315">
        <v>0.94993852364667741</v>
      </c>
      <c r="AE62" s="316">
        <v>2024</v>
      </c>
      <c r="AF62" s="314">
        <v>41.852623353933467</v>
      </c>
      <c r="AG62" s="315">
        <v>1.186385892777118</v>
      </c>
      <c r="AH62" s="317">
        <v>1924</v>
      </c>
    </row>
    <row r="63" spans="1:34" ht="15" customHeight="1">
      <c r="A63" s="308" t="s">
        <v>126</v>
      </c>
      <c r="B63" s="309">
        <v>92.598012023956954</v>
      </c>
      <c r="C63" s="310">
        <v>0.53186010966618924</v>
      </c>
      <c r="D63" s="311">
        <v>2622</v>
      </c>
      <c r="E63" s="309">
        <v>57.75606611077113</v>
      </c>
      <c r="F63" s="310">
        <v>1.0126362348989919</v>
      </c>
      <c r="G63" s="311">
        <v>2594</v>
      </c>
      <c r="H63" s="309">
        <v>98.979527003205845</v>
      </c>
      <c r="I63" s="310">
        <v>0.18965765210222429</v>
      </c>
      <c r="J63" s="311">
        <v>2624</v>
      </c>
      <c r="K63" s="309">
        <v>18.580261589699571</v>
      </c>
      <c r="L63" s="310">
        <v>0.82240863945176845</v>
      </c>
      <c r="M63" s="311">
        <v>2583</v>
      </c>
      <c r="N63" s="309">
        <v>6.9112858862508437</v>
      </c>
      <c r="O63" s="310">
        <v>0.52935568410210088</v>
      </c>
      <c r="P63" s="311">
        <v>2580</v>
      </c>
      <c r="Q63" s="309">
        <v>72.192891531736009</v>
      </c>
      <c r="R63" s="310">
        <v>0.90856050942451116</v>
      </c>
      <c r="S63" s="311">
        <v>2605</v>
      </c>
      <c r="T63" s="309">
        <v>8.3131885840470847</v>
      </c>
      <c r="U63" s="310">
        <v>0.58129094320282138</v>
      </c>
      <c r="V63" s="311">
        <v>2582</v>
      </c>
      <c r="W63" s="309">
        <v>11.37705750224616</v>
      </c>
      <c r="X63" s="310">
        <v>0.66019925591668693</v>
      </c>
      <c r="Y63" s="311">
        <v>2583</v>
      </c>
      <c r="Z63" s="309">
        <v>21.278728997277959</v>
      </c>
      <c r="AA63" s="310">
        <v>0.84913395389782476</v>
      </c>
      <c r="AB63" s="311">
        <v>2587</v>
      </c>
      <c r="AC63" s="309">
        <v>16.422582816850941</v>
      </c>
      <c r="AD63" s="310">
        <v>0.76316824530221905</v>
      </c>
      <c r="AE63" s="311">
        <v>2586</v>
      </c>
      <c r="AF63" s="309">
        <v>31.372743822507449</v>
      </c>
      <c r="AG63" s="310">
        <v>0.97923627822620529</v>
      </c>
      <c r="AH63" s="312">
        <v>2459</v>
      </c>
    </row>
    <row r="64" spans="1:34" ht="15" customHeight="1">
      <c r="A64" s="303" t="s">
        <v>127</v>
      </c>
      <c r="B64" s="304">
        <v>95.005368052158474</v>
      </c>
      <c r="C64" s="305">
        <v>0.62994823559357949</v>
      </c>
      <c r="D64" s="306">
        <v>1346</v>
      </c>
      <c r="E64" s="304">
        <v>54.129545852795069</v>
      </c>
      <c r="F64" s="305">
        <v>1.480449369047822</v>
      </c>
      <c r="G64" s="306">
        <v>1337</v>
      </c>
      <c r="H64" s="304">
        <v>99.450589682037432</v>
      </c>
      <c r="I64" s="305">
        <v>0.24380229738082071</v>
      </c>
      <c r="J64" s="306">
        <v>1347</v>
      </c>
      <c r="K64" s="304">
        <v>18.834081681005159</v>
      </c>
      <c r="L64" s="305">
        <v>1.207607488247664</v>
      </c>
      <c r="M64" s="306">
        <v>1323</v>
      </c>
      <c r="N64" s="304">
        <v>11.41291969161092</v>
      </c>
      <c r="O64" s="305">
        <v>0.9518186364618052</v>
      </c>
      <c r="P64" s="306">
        <v>1323</v>
      </c>
      <c r="Q64" s="304">
        <v>89.747199987761704</v>
      </c>
      <c r="R64" s="305">
        <v>0.88632362667190845</v>
      </c>
      <c r="S64" s="306">
        <v>1341</v>
      </c>
      <c r="T64" s="304">
        <v>15.20827492357504</v>
      </c>
      <c r="U64" s="305">
        <v>1.1155140765273059</v>
      </c>
      <c r="V64" s="306">
        <v>1322</v>
      </c>
      <c r="W64" s="304">
        <v>22.836329941007161</v>
      </c>
      <c r="X64" s="305">
        <v>1.2326199811933189</v>
      </c>
      <c r="Y64" s="306">
        <v>1322</v>
      </c>
      <c r="Z64" s="304">
        <v>34.511341116699803</v>
      </c>
      <c r="AA64" s="305">
        <v>1.422452964775351</v>
      </c>
      <c r="AB64" s="306">
        <v>1323</v>
      </c>
      <c r="AC64" s="304">
        <v>18.986088639541801</v>
      </c>
      <c r="AD64" s="305">
        <v>1.186130889642889</v>
      </c>
      <c r="AE64" s="306">
        <v>1317</v>
      </c>
      <c r="AF64" s="304">
        <v>39.266806060667257</v>
      </c>
      <c r="AG64" s="305">
        <v>1.509067867385504</v>
      </c>
      <c r="AH64" s="307">
        <v>1249</v>
      </c>
    </row>
    <row r="65" spans="1:34" ht="15" customHeight="1" thickBot="1">
      <c r="A65" s="318" t="s">
        <v>128</v>
      </c>
      <c r="B65" s="319">
        <v>97.621347572592811</v>
      </c>
      <c r="C65" s="320">
        <v>0.57603370031410894</v>
      </c>
      <c r="D65" s="321">
        <v>735</v>
      </c>
      <c r="E65" s="319">
        <v>63.105272812015727</v>
      </c>
      <c r="F65" s="320">
        <v>1.8706022550988739</v>
      </c>
      <c r="G65" s="321">
        <v>726</v>
      </c>
      <c r="H65" s="319">
        <v>99.63104762146358</v>
      </c>
      <c r="I65" s="320">
        <v>0.21276693389941109</v>
      </c>
      <c r="J65" s="321">
        <v>735</v>
      </c>
      <c r="K65" s="319">
        <v>32.321731657357532</v>
      </c>
      <c r="L65" s="320">
        <v>1.8665630725811979</v>
      </c>
      <c r="M65" s="321">
        <v>725</v>
      </c>
      <c r="N65" s="319">
        <v>13.371447313706931</v>
      </c>
      <c r="O65" s="320">
        <v>1.3608996939706119</v>
      </c>
      <c r="P65" s="321">
        <v>725</v>
      </c>
      <c r="Q65" s="319">
        <v>93.695086780669214</v>
      </c>
      <c r="R65" s="320">
        <v>0.92350764187144052</v>
      </c>
      <c r="S65" s="321">
        <v>735</v>
      </c>
      <c r="T65" s="319">
        <v>17.912985093539451</v>
      </c>
      <c r="U65" s="320">
        <v>1.590556020442579</v>
      </c>
      <c r="V65" s="321">
        <v>708</v>
      </c>
      <c r="W65" s="319">
        <v>39.359646222289648</v>
      </c>
      <c r="X65" s="320">
        <v>1.925975126406777</v>
      </c>
      <c r="Y65" s="321">
        <v>722</v>
      </c>
      <c r="Z65" s="319">
        <v>53.660225643357357</v>
      </c>
      <c r="AA65" s="320">
        <v>1.9642765095869319</v>
      </c>
      <c r="AB65" s="321">
        <v>725</v>
      </c>
      <c r="AC65" s="319">
        <v>22.781676116257341</v>
      </c>
      <c r="AD65" s="320">
        <v>1.6992882978388439</v>
      </c>
      <c r="AE65" s="321">
        <v>718</v>
      </c>
      <c r="AF65" s="319">
        <v>46.368801204464837</v>
      </c>
      <c r="AG65" s="320">
        <v>2.054923854724608</v>
      </c>
      <c r="AH65" s="322">
        <v>665</v>
      </c>
    </row>
    <row r="66" spans="1:34" ht="15" customHeight="1">
      <c r="A66" s="323" t="s">
        <v>129</v>
      </c>
      <c r="B66" s="324">
        <v>93.813072150960096</v>
      </c>
      <c r="C66" s="325">
        <v>0.37664681302232272</v>
      </c>
      <c r="D66" s="326">
        <v>4703</v>
      </c>
      <c r="E66" s="324">
        <v>57.216290712201022</v>
      </c>
      <c r="F66" s="325">
        <v>0.77608351611609827</v>
      </c>
      <c r="G66" s="326">
        <v>4657</v>
      </c>
      <c r="H66" s="324">
        <v>99.184033288508914</v>
      </c>
      <c r="I66" s="325">
        <v>0.1370424821715038</v>
      </c>
      <c r="J66" s="326">
        <v>4706</v>
      </c>
      <c r="K66" s="324">
        <v>20.03902501533857</v>
      </c>
      <c r="L66" s="325">
        <v>0.64166850343655057</v>
      </c>
      <c r="M66" s="326">
        <v>4631</v>
      </c>
      <c r="N66" s="324">
        <v>8.892343090833938</v>
      </c>
      <c r="O66" s="325">
        <v>0.44875730609179632</v>
      </c>
      <c r="P66" s="326">
        <v>4628</v>
      </c>
      <c r="Q66" s="324">
        <v>79.555850801660029</v>
      </c>
      <c r="R66" s="325">
        <v>0.62944757897887771</v>
      </c>
      <c r="S66" s="326">
        <v>4681</v>
      </c>
      <c r="T66" s="324">
        <v>11.29870224391675</v>
      </c>
      <c r="U66" s="325">
        <v>0.51133378064801782</v>
      </c>
      <c r="V66" s="326">
        <v>4612</v>
      </c>
      <c r="W66" s="324">
        <v>17.559749758419731</v>
      </c>
      <c r="X66" s="325">
        <v>0.58521675761699488</v>
      </c>
      <c r="Y66" s="326">
        <v>4627</v>
      </c>
      <c r="Z66" s="324">
        <v>28.43265995050735</v>
      </c>
      <c r="AA66" s="325">
        <v>0.7056883715271286</v>
      </c>
      <c r="AB66" s="326">
        <v>4635</v>
      </c>
      <c r="AC66" s="324">
        <v>17.812284414790639</v>
      </c>
      <c r="AD66" s="325">
        <v>0.60458969450361255</v>
      </c>
      <c r="AE66" s="326">
        <v>4621</v>
      </c>
      <c r="AF66" s="324">
        <v>35.162701818256409</v>
      </c>
      <c r="AG66" s="325">
        <v>0.77374075081738147</v>
      </c>
      <c r="AH66" s="327">
        <v>4373</v>
      </c>
    </row>
    <row r="67" spans="1:34" ht="15" customHeight="1">
      <c r="A67" s="1159" t="s">
        <v>307</v>
      </c>
      <c r="B67" s="1159" t="s">
        <v>308</v>
      </c>
      <c r="C67" s="1159" t="s">
        <v>308</v>
      </c>
      <c r="D67" s="1159" t="s">
        <v>308</v>
      </c>
      <c r="E67" s="1159" t="s">
        <v>308</v>
      </c>
      <c r="F67" s="1159" t="s">
        <v>308</v>
      </c>
      <c r="G67" s="1159" t="s">
        <v>308</v>
      </c>
      <c r="H67" s="1159" t="s">
        <v>308</v>
      </c>
      <c r="I67" s="1159" t="s">
        <v>308</v>
      </c>
      <c r="J67" s="1159" t="s">
        <v>308</v>
      </c>
      <c r="K67" s="1159" t="s">
        <v>308</v>
      </c>
      <c r="L67" s="1159" t="s">
        <v>308</v>
      </c>
      <c r="M67" s="1159" t="s">
        <v>308</v>
      </c>
      <c r="N67" s="1159" t="s">
        <v>308</v>
      </c>
      <c r="O67" s="1159" t="s">
        <v>308</v>
      </c>
      <c r="P67" s="1159" t="s">
        <v>308</v>
      </c>
      <c r="Q67" s="1159" t="s">
        <v>308</v>
      </c>
      <c r="R67" s="1159" t="s">
        <v>308</v>
      </c>
      <c r="S67" s="1159" t="s">
        <v>308</v>
      </c>
      <c r="T67" s="1159" t="s">
        <v>308</v>
      </c>
      <c r="U67" s="1159" t="s">
        <v>308</v>
      </c>
      <c r="V67" s="1159" t="s">
        <v>308</v>
      </c>
      <c r="W67" s="1159" t="s">
        <v>308</v>
      </c>
      <c r="X67" s="1159" t="s">
        <v>308</v>
      </c>
      <c r="Y67" s="1159" t="s">
        <v>308</v>
      </c>
      <c r="Z67" s="1159" t="s">
        <v>308</v>
      </c>
      <c r="AA67" s="1159" t="s">
        <v>308</v>
      </c>
      <c r="AB67" s="1159" t="s">
        <v>308</v>
      </c>
      <c r="AC67" s="1159" t="s">
        <v>308</v>
      </c>
      <c r="AD67" s="1159" t="s">
        <v>308</v>
      </c>
      <c r="AE67" s="1159" t="s">
        <v>308</v>
      </c>
      <c r="AF67" s="1159" t="s">
        <v>308</v>
      </c>
      <c r="AG67" s="1159" t="s">
        <v>308</v>
      </c>
      <c r="AH67" s="1159" t="s">
        <v>308</v>
      </c>
    </row>
    <row r="68" spans="1:34" ht="15" customHeight="1">
      <c r="A68" s="1159" t="s">
        <v>543</v>
      </c>
      <c r="B68" s="1159" t="s">
        <v>105</v>
      </c>
      <c r="C68" s="1159" t="s">
        <v>105</v>
      </c>
      <c r="D68" s="1159" t="s">
        <v>105</v>
      </c>
      <c r="E68" s="1159" t="s">
        <v>105</v>
      </c>
      <c r="F68" s="1159" t="s">
        <v>105</v>
      </c>
      <c r="G68" s="1159" t="s">
        <v>105</v>
      </c>
      <c r="H68" s="1159" t="s">
        <v>105</v>
      </c>
      <c r="I68" s="1159" t="s">
        <v>105</v>
      </c>
      <c r="J68" s="1159" t="s">
        <v>105</v>
      </c>
      <c r="K68" s="1159" t="s">
        <v>105</v>
      </c>
      <c r="L68" s="1159" t="s">
        <v>105</v>
      </c>
      <c r="M68" s="1159" t="s">
        <v>105</v>
      </c>
      <c r="N68" s="1159" t="s">
        <v>105</v>
      </c>
      <c r="O68" s="1159" t="s">
        <v>105</v>
      </c>
      <c r="P68" s="1159" t="s">
        <v>105</v>
      </c>
      <c r="Q68" s="1159" t="s">
        <v>105</v>
      </c>
      <c r="R68" s="1159" t="s">
        <v>105</v>
      </c>
      <c r="S68" s="1159" t="s">
        <v>105</v>
      </c>
      <c r="T68" s="1159" t="s">
        <v>105</v>
      </c>
      <c r="U68" s="1159" t="s">
        <v>105</v>
      </c>
      <c r="V68" s="1159" t="s">
        <v>105</v>
      </c>
      <c r="W68" s="1159" t="s">
        <v>105</v>
      </c>
      <c r="X68" s="1159" t="s">
        <v>105</v>
      </c>
      <c r="Y68" s="1159" t="s">
        <v>105</v>
      </c>
      <c r="Z68" s="1159" t="s">
        <v>105</v>
      </c>
      <c r="AA68" s="1159" t="s">
        <v>105</v>
      </c>
      <c r="AB68" s="1159" t="s">
        <v>105</v>
      </c>
      <c r="AC68" s="1159" t="s">
        <v>105</v>
      </c>
      <c r="AD68" s="1159" t="s">
        <v>105</v>
      </c>
      <c r="AE68" s="1159" t="s">
        <v>105</v>
      </c>
      <c r="AF68" s="1159" t="s">
        <v>105</v>
      </c>
      <c r="AG68" s="1159" t="s">
        <v>105</v>
      </c>
      <c r="AH68" s="1159" t="s">
        <v>105</v>
      </c>
    </row>
    <row r="69" spans="1:34" ht="15" customHeight="1">
      <c r="A69" s="1159" t="s">
        <v>537</v>
      </c>
      <c r="B69" s="1159" t="s">
        <v>537</v>
      </c>
      <c r="C69" s="1159" t="s">
        <v>537</v>
      </c>
      <c r="D69" s="1159" t="s">
        <v>537</v>
      </c>
      <c r="E69" s="1159" t="s">
        <v>537</v>
      </c>
      <c r="F69" s="1159" t="s">
        <v>537</v>
      </c>
      <c r="G69" s="1159" t="s">
        <v>537</v>
      </c>
      <c r="H69" s="1159" t="s">
        <v>537</v>
      </c>
      <c r="I69" s="1159" t="s">
        <v>537</v>
      </c>
      <c r="J69" s="1159" t="s">
        <v>537</v>
      </c>
      <c r="K69" s="1159" t="s">
        <v>537</v>
      </c>
      <c r="L69" s="1159" t="s">
        <v>537</v>
      </c>
      <c r="M69" s="1159" t="s">
        <v>537</v>
      </c>
      <c r="N69" s="1159" t="s">
        <v>537</v>
      </c>
      <c r="O69" s="1159" t="s">
        <v>537</v>
      </c>
      <c r="P69" s="1159" t="s">
        <v>537</v>
      </c>
      <c r="Q69" s="1159" t="s">
        <v>537</v>
      </c>
      <c r="R69" s="1159" t="s">
        <v>537</v>
      </c>
      <c r="S69" s="1159" t="s">
        <v>537</v>
      </c>
      <c r="T69" s="1159" t="s">
        <v>537</v>
      </c>
      <c r="U69" s="1159" t="s">
        <v>537</v>
      </c>
      <c r="V69" s="1159" t="s">
        <v>537</v>
      </c>
      <c r="W69" s="1159" t="s">
        <v>537</v>
      </c>
      <c r="X69" s="1159" t="s">
        <v>537</v>
      </c>
      <c r="Y69" s="1159" t="s">
        <v>537</v>
      </c>
      <c r="Z69" s="1159" t="s">
        <v>537</v>
      </c>
      <c r="AA69" s="1159" t="s">
        <v>537</v>
      </c>
      <c r="AB69" s="1159" t="s">
        <v>537</v>
      </c>
      <c r="AC69" s="1159" t="s">
        <v>537</v>
      </c>
      <c r="AD69" s="1159" t="s">
        <v>537</v>
      </c>
      <c r="AE69" s="1159" t="s">
        <v>537</v>
      </c>
      <c r="AF69" s="1159" t="s">
        <v>537</v>
      </c>
      <c r="AG69" s="1159" t="s">
        <v>537</v>
      </c>
      <c r="AH69" s="1159" t="s">
        <v>537</v>
      </c>
    </row>
    <row r="71" spans="1:34" s="596" customFormat="1" ht="23.25">
      <c r="A71" s="1156">
        <v>2020</v>
      </c>
      <c r="B71" s="1156"/>
      <c r="C71" s="1156"/>
      <c r="D71" s="1156"/>
      <c r="E71" s="1156"/>
      <c r="F71" s="1156"/>
      <c r="G71" s="1156"/>
      <c r="H71" s="1156"/>
      <c r="I71" s="1156"/>
      <c r="J71" s="1156"/>
      <c r="K71" s="1156"/>
      <c r="L71" s="1156"/>
      <c r="M71" s="1156"/>
      <c r="N71" s="1156"/>
      <c r="O71" s="1156"/>
      <c r="P71" s="1156"/>
      <c r="Q71" s="1156"/>
      <c r="R71" s="1156"/>
      <c r="S71" s="1156"/>
      <c r="T71" s="1156"/>
      <c r="U71" s="1156"/>
      <c r="V71" s="1156"/>
      <c r="W71" s="1156"/>
      <c r="X71" s="1156"/>
      <c r="Y71" s="1156"/>
      <c r="Z71" s="1156"/>
      <c r="AA71" s="1156"/>
      <c r="AB71" s="1156"/>
      <c r="AC71" s="1156"/>
      <c r="AD71" s="1156"/>
      <c r="AE71" s="1156"/>
    </row>
    <row r="73" spans="1:34" ht="15" customHeight="1">
      <c r="A73" s="1108" t="s">
        <v>676</v>
      </c>
      <c r="B73" s="1108"/>
      <c r="C73" s="1108"/>
      <c r="D73" s="1108"/>
      <c r="E73" s="1108"/>
      <c r="F73" s="1108"/>
      <c r="G73" s="1108"/>
      <c r="H73" s="1108"/>
      <c r="I73" s="1108"/>
      <c r="J73" s="1108"/>
      <c r="K73" s="1108"/>
      <c r="L73" s="1108"/>
      <c r="M73" s="1108"/>
      <c r="N73" s="1108"/>
      <c r="O73" s="1108"/>
      <c r="P73" s="1108"/>
      <c r="Q73" s="1108"/>
      <c r="R73" s="1108"/>
      <c r="S73" s="1108"/>
      <c r="T73" s="1108"/>
      <c r="U73" s="1108"/>
      <c r="V73" s="1108"/>
      <c r="W73" s="1108"/>
      <c r="X73" s="1108"/>
      <c r="Y73" s="1108"/>
      <c r="Z73" s="1108"/>
      <c r="AA73" s="1108"/>
      <c r="AB73" s="1108"/>
      <c r="AC73" s="1108"/>
      <c r="AD73" s="1108"/>
      <c r="AE73" s="1108"/>
    </row>
    <row r="74" spans="1:34" s="590" customFormat="1" ht="44.25" customHeight="1" thickBot="1">
      <c r="A74" s="1164" t="s">
        <v>311</v>
      </c>
      <c r="B74" s="1157" t="s">
        <v>506</v>
      </c>
      <c r="C74" s="1157" t="s">
        <v>285</v>
      </c>
      <c r="D74" s="1157" t="s">
        <v>285</v>
      </c>
      <c r="E74" s="1157" t="s">
        <v>507</v>
      </c>
      <c r="F74" s="1157" t="s">
        <v>286</v>
      </c>
      <c r="G74" s="1157" t="s">
        <v>286</v>
      </c>
      <c r="H74" s="1168" t="s">
        <v>309</v>
      </c>
      <c r="I74" s="1169"/>
      <c r="J74" s="1157"/>
      <c r="K74" s="1157" t="s">
        <v>508</v>
      </c>
      <c r="L74" s="1157" t="s">
        <v>287</v>
      </c>
      <c r="M74" s="1157" t="s">
        <v>287</v>
      </c>
      <c r="N74" s="1157" t="s">
        <v>509</v>
      </c>
      <c r="O74" s="1157" t="s">
        <v>288</v>
      </c>
      <c r="P74" s="1157" t="s">
        <v>288</v>
      </c>
      <c r="Q74" s="1157" t="s">
        <v>510</v>
      </c>
      <c r="R74" s="1157" t="s">
        <v>289</v>
      </c>
      <c r="S74" s="1157" t="s">
        <v>289</v>
      </c>
      <c r="T74" s="1157" t="s">
        <v>511</v>
      </c>
      <c r="U74" s="1157" t="s">
        <v>290</v>
      </c>
      <c r="V74" s="1157" t="s">
        <v>290</v>
      </c>
      <c r="W74" s="1157" t="s">
        <v>512</v>
      </c>
      <c r="X74" s="1157" t="s">
        <v>291</v>
      </c>
      <c r="Y74" s="1157" t="s">
        <v>291</v>
      </c>
      <c r="Z74" s="1157" t="s">
        <v>513</v>
      </c>
      <c r="AA74" s="1157" t="s">
        <v>292</v>
      </c>
      <c r="AB74" s="1157" t="s">
        <v>292</v>
      </c>
      <c r="AC74" s="1157" t="s">
        <v>514</v>
      </c>
      <c r="AD74" s="1157" t="s">
        <v>293</v>
      </c>
      <c r="AE74" s="1163" t="s">
        <v>293</v>
      </c>
    </row>
    <row r="75" spans="1:34" ht="15" customHeight="1" thickBot="1">
      <c r="A75" s="1165" t="s">
        <v>311</v>
      </c>
      <c r="B75" s="72" t="s">
        <v>112</v>
      </c>
      <c r="C75" s="72" t="s">
        <v>82</v>
      </c>
      <c r="D75" s="73" t="s">
        <v>83</v>
      </c>
      <c r="E75" s="72" t="s">
        <v>112</v>
      </c>
      <c r="F75" s="72" t="s">
        <v>82</v>
      </c>
      <c r="G75" s="73" t="s">
        <v>83</v>
      </c>
      <c r="H75" s="72" t="s">
        <v>112</v>
      </c>
      <c r="I75" s="72" t="s">
        <v>82</v>
      </c>
      <c r="J75" s="73" t="s">
        <v>83</v>
      </c>
      <c r="K75" s="72" t="s">
        <v>112</v>
      </c>
      <c r="L75" s="72" t="s">
        <v>82</v>
      </c>
      <c r="M75" s="73" t="s">
        <v>83</v>
      </c>
      <c r="N75" s="72" t="s">
        <v>112</v>
      </c>
      <c r="O75" s="72" t="s">
        <v>82</v>
      </c>
      <c r="P75" s="73" t="s">
        <v>83</v>
      </c>
      <c r="Q75" s="72" t="s">
        <v>112</v>
      </c>
      <c r="R75" s="72" t="s">
        <v>82</v>
      </c>
      <c r="S75" s="73" t="s">
        <v>83</v>
      </c>
      <c r="T75" s="72" t="s">
        <v>112</v>
      </c>
      <c r="U75" s="72" t="s">
        <v>82</v>
      </c>
      <c r="V75" s="73" t="s">
        <v>83</v>
      </c>
      <c r="W75" s="72" t="s">
        <v>112</v>
      </c>
      <c r="X75" s="72" t="s">
        <v>82</v>
      </c>
      <c r="Y75" s="73" t="s">
        <v>83</v>
      </c>
      <c r="Z75" s="72" t="s">
        <v>112</v>
      </c>
      <c r="AA75" s="72" t="s">
        <v>82</v>
      </c>
      <c r="AB75" s="73" t="s">
        <v>83</v>
      </c>
      <c r="AC75" s="72" t="s">
        <v>112</v>
      </c>
      <c r="AD75" s="72" t="s">
        <v>82</v>
      </c>
      <c r="AE75" s="72" t="s">
        <v>83</v>
      </c>
    </row>
    <row r="76" spans="1:34" ht="15" customHeight="1">
      <c r="A76" s="276" t="s">
        <v>84</v>
      </c>
      <c r="B76" s="304">
        <v>84.511798212422221</v>
      </c>
      <c r="C76" s="305">
        <v>1.7758123026176451</v>
      </c>
      <c r="D76" s="306">
        <v>428</v>
      </c>
      <c r="E76" s="304">
        <v>88.753744757779359</v>
      </c>
      <c r="F76" s="305">
        <v>1.4951789455580891</v>
      </c>
      <c r="G76" s="306">
        <v>421</v>
      </c>
      <c r="H76" s="304">
        <v>71.32643580657691</v>
      </c>
      <c r="I76" s="305">
        <v>2.2338331845659321</v>
      </c>
      <c r="J76" s="306">
        <v>404</v>
      </c>
      <c r="K76" s="304">
        <v>29.644365786839199</v>
      </c>
      <c r="L76" s="305">
        <v>2.280395884770321</v>
      </c>
      <c r="M76" s="306">
        <v>398</v>
      </c>
      <c r="N76" s="304">
        <v>36.999514057133283</v>
      </c>
      <c r="O76" s="305">
        <v>2.4275261952668958</v>
      </c>
      <c r="P76" s="306">
        <v>393</v>
      </c>
      <c r="Q76" s="304">
        <v>46.281572457763502</v>
      </c>
      <c r="R76" s="305">
        <v>2.4495730829380982</v>
      </c>
      <c r="S76" s="306">
        <v>410</v>
      </c>
      <c r="T76" s="304">
        <v>17.9475297569942</v>
      </c>
      <c r="U76" s="305">
        <v>1.9253236508988021</v>
      </c>
      <c r="V76" s="306">
        <v>393</v>
      </c>
      <c r="W76" s="304">
        <v>54.016722964372043</v>
      </c>
      <c r="X76" s="305">
        <v>2.4575680861155318</v>
      </c>
      <c r="Y76" s="306">
        <v>406</v>
      </c>
      <c r="Z76" s="304">
        <v>84.323466543464306</v>
      </c>
      <c r="AA76" s="305">
        <v>1.748290991318544</v>
      </c>
      <c r="AB76" s="306">
        <v>422</v>
      </c>
      <c r="AC76" s="304">
        <v>58.169544692148179</v>
      </c>
      <c r="AD76" s="305">
        <v>2.4067172732131681</v>
      </c>
      <c r="AE76" s="307">
        <v>413</v>
      </c>
    </row>
    <row r="77" spans="1:34" ht="15" customHeight="1">
      <c r="A77" s="281" t="s">
        <v>85</v>
      </c>
      <c r="B77" s="309">
        <v>85.768950025332785</v>
      </c>
      <c r="C77" s="310">
        <v>1.5493990047996069</v>
      </c>
      <c r="D77" s="311">
        <v>488</v>
      </c>
      <c r="E77" s="309">
        <v>81.558322948398484</v>
      </c>
      <c r="F77" s="310">
        <v>1.728037556050231</v>
      </c>
      <c r="G77" s="311">
        <v>484</v>
      </c>
      <c r="H77" s="309">
        <v>67.628761615109696</v>
      </c>
      <c r="I77" s="310">
        <v>2.1496525358122258</v>
      </c>
      <c r="J77" s="311">
        <v>469</v>
      </c>
      <c r="K77" s="309">
        <v>35.39940255730906</v>
      </c>
      <c r="L77" s="310">
        <v>2.243820413174614</v>
      </c>
      <c r="M77" s="311">
        <v>460</v>
      </c>
      <c r="N77" s="309">
        <v>37.784176774040212</v>
      </c>
      <c r="O77" s="310">
        <v>2.2653170209858762</v>
      </c>
      <c r="P77" s="311">
        <v>462</v>
      </c>
      <c r="Q77" s="309">
        <v>49.684768935736827</v>
      </c>
      <c r="R77" s="310">
        <v>2.324085534314646</v>
      </c>
      <c r="S77" s="311">
        <v>461</v>
      </c>
      <c r="T77" s="309">
        <v>18.463702808207191</v>
      </c>
      <c r="U77" s="310">
        <v>1.8278268285900909</v>
      </c>
      <c r="V77" s="311">
        <v>454</v>
      </c>
      <c r="W77" s="309">
        <v>60.622844667134743</v>
      </c>
      <c r="X77" s="310">
        <v>2.2520072431005138</v>
      </c>
      <c r="Y77" s="311">
        <v>467</v>
      </c>
      <c r="Z77" s="309">
        <v>88.921840474328405</v>
      </c>
      <c r="AA77" s="310">
        <v>1.3917838274955849</v>
      </c>
      <c r="AB77" s="311">
        <v>488</v>
      </c>
      <c r="AC77" s="309">
        <v>63.991985161898533</v>
      </c>
      <c r="AD77" s="310">
        <v>2.1744611621315371</v>
      </c>
      <c r="AE77" s="312">
        <v>477</v>
      </c>
    </row>
    <row r="78" spans="1:34" ht="15" customHeight="1">
      <c r="A78" s="276" t="s">
        <v>86</v>
      </c>
      <c r="B78" s="304">
        <v>88.645381982886676</v>
      </c>
      <c r="C78" s="305">
        <v>2.9213303932241872</v>
      </c>
      <c r="D78" s="306">
        <v>145</v>
      </c>
      <c r="E78" s="304">
        <v>89.603143660653402</v>
      </c>
      <c r="F78" s="305">
        <v>2.7623190272298799</v>
      </c>
      <c r="G78" s="306">
        <v>146</v>
      </c>
      <c r="H78" s="304">
        <v>71.992681039339175</v>
      </c>
      <c r="I78" s="305">
        <v>4.0628441930613546</v>
      </c>
      <c r="J78" s="306">
        <v>139</v>
      </c>
      <c r="K78" s="304">
        <v>40.420765760713493</v>
      </c>
      <c r="L78" s="305">
        <v>4.2902093781596591</v>
      </c>
      <c r="M78" s="306">
        <v>140</v>
      </c>
      <c r="N78" s="304">
        <v>43.242144264265917</v>
      </c>
      <c r="O78" s="305">
        <v>4.3440872733484026</v>
      </c>
      <c r="P78" s="306">
        <v>138</v>
      </c>
      <c r="Q78" s="304">
        <v>55.133286486522003</v>
      </c>
      <c r="R78" s="305">
        <v>4.3128518158223477</v>
      </c>
      <c r="S78" s="306">
        <v>144</v>
      </c>
      <c r="T78" s="304">
        <v>33.135385349894626</v>
      </c>
      <c r="U78" s="305">
        <v>4.1858453198612882</v>
      </c>
      <c r="V78" s="306">
        <v>137</v>
      </c>
      <c r="W78" s="304">
        <v>79.302203968745957</v>
      </c>
      <c r="X78" s="305">
        <v>3.777197374553702</v>
      </c>
      <c r="Y78" s="306">
        <v>144</v>
      </c>
      <c r="Z78" s="304">
        <v>92.935768699331263</v>
      </c>
      <c r="AA78" s="305">
        <v>2.2138154073445699</v>
      </c>
      <c r="AB78" s="306">
        <v>148</v>
      </c>
      <c r="AC78" s="304">
        <v>67.928128364591743</v>
      </c>
      <c r="AD78" s="305">
        <v>4.1956203371803262</v>
      </c>
      <c r="AE78" s="307">
        <v>142</v>
      </c>
    </row>
    <row r="79" spans="1:34" ht="15" customHeight="1">
      <c r="A79" s="281" t="s">
        <v>87</v>
      </c>
      <c r="B79" s="309">
        <v>86.208182677787732</v>
      </c>
      <c r="C79" s="310">
        <v>2.2920146542559481</v>
      </c>
      <c r="D79" s="311">
        <v>201</v>
      </c>
      <c r="E79" s="309">
        <v>88.862454605690672</v>
      </c>
      <c r="F79" s="310">
        <v>2.062436953263286</v>
      </c>
      <c r="G79" s="311">
        <v>205</v>
      </c>
      <c r="H79" s="309">
        <v>72.588648842228622</v>
      </c>
      <c r="I79" s="310">
        <v>3.0224297491229368</v>
      </c>
      <c r="J79" s="311">
        <v>193</v>
      </c>
      <c r="K79" s="309">
        <v>27.14720096791174</v>
      </c>
      <c r="L79" s="310">
        <v>3.1454019888247471</v>
      </c>
      <c r="M79" s="311">
        <v>190</v>
      </c>
      <c r="N79" s="309">
        <v>33.229885776376953</v>
      </c>
      <c r="O79" s="310">
        <v>3.3050523368386608</v>
      </c>
      <c r="P79" s="311">
        <v>191</v>
      </c>
      <c r="Q79" s="309">
        <v>46.255555948123607</v>
      </c>
      <c r="R79" s="310">
        <v>3.4216865306192079</v>
      </c>
      <c r="S79" s="311">
        <v>193</v>
      </c>
      <c r="T79" s="309">
        <v>16.806927027964601</v>
      </c>
      <c r="U79" s="310">
        <v>2.6047664951371639</v>
      </c>
      <c r="V79" s="311">
        <v>183</v>
      </c>
      <c r="W79" s="309">
        <v>73.437376818106912</v>
      </c>
      <c r="X79" s="310">
        <v>2.9669449526730269</v>
      </c>
      <c r="Y79" s="311">
        <v>201</v>
      </c>
      <c r="Z79" s="309">
        <v>83.777736119724054</v>
      </c>
      <c r="AA79" s="310">
        <v>2.5899450778757029</v>
      </c>
      <c r="AB79" s="311">
        <v>203</v>
      </c>
      <c r="AC79" s="309">
        <v>67.49584874604821</v>
      </c>
      <c r="AD79" s="310">
        <v>3.1779211036356729</v>
      </c>
      <c r="AE79" s="312">
        <v>201</v>
      </c>
    </row>
    <row r="80" spans="1:34" ht="15" customHeight="1">
      <c r="A80" s="276" t="s">
        <v>88</v>
      </c>
      <c r="B80" s="304">
        <v>78.303431141311492</v>
      </c>
      <c r="C80" s="305">
        <v>4.1456595374210048</v>
      </c>
      <c r="D80" s="306">
        <v>88</v>
      </c>
      <c r="E80" s="304">
        <v>83.316402177133938</v>
      </c>
      <c r="F80" s="305">
        <v>3.692013782094524</v>
      </c>
      <c r="G80" s="306">
        <v>89</v>
      </c>
      <c r="H80" s="304">
        <v>53.650409036058292</v>
      </c>
      <c r="I80" s="305">
        <v>5.0237184561560921</v>
      </c>
      <c r="J80" s="306">
        <v>88</v>
      </c>
      <c r="K80" s="304">
        <v>54.572954597472368</v>
      </c>
      <c r="L80" s="305">
        <v>5.0691973646105319</v>
      </c>
      <c r="M80" s="306">
        <v>87</v>
      </c>
      <c r="N80" s="304">
        <v>37.125584485863619</v>
      </c>
      <c r="O80" s="305">
        <v>4.9595460991352462</v>
      </c>
      <c r="P80" s="306">
        <v>88</v>
      </c>
      <c r="Q80" s="304">
        <v>62.140562721208028</v>
      </c>
      <c r="R80" s="305">
        <v>4.8917232403537039</v>
      </c>
      <c r="S80" s="306">
        <v>90</v>
      </c>
      <c r="T80" s="304">
        <v>38.608047020600623</v>
      </c>
      <c r="U80" s="305">
        <v>5.0232448916166241</v>
      </c>
      <c r="V80" s="306">
        <v>85</v>
      </c>
      <c r="W80" s="304">
        <v>67.425210420420825</v>
      </c>
      <c r="X80" s="305">
        <v>4.6114649707752147</v>
      </c>
      <c r="Y80" s="306">
        <v>89</v>
      </c>
      <c r="Z80" s="304">
        <v>89.981014766076953</v>
      </c>
      <c r="AA80" s="305">
        <v>3.229265662767641</v>
      </c>
      <c r="AB80" s="306">
        <v>89</v>
      </c>
      <c r="AC80" s="304">
        <v>50.986038450651563</v>
      </c>
      <c r="AD80" s="305">
        <v>5.0808601448854001</v>
      </c>
      <c r="AE80" s="307">
        <v>88</v>
      </c>
    </row>
    <row r="81" spans="1:31" ht="15" customHeight="1">
      <c r="A81" s="281" t="s">
        <v>89</v>
      </c>
      <c r="B81" s="328" t="s">
        <v>429</v>
      </c>
      <c r="C81" s="329" t="s">
        <v>429</v>
      </c>
      <c r="D81" s="330" t="s">
        <v>429</v>
      </c>
      <c r="E81" s="328" t="s">
        <v>429</v>
      </c>
      <c r="F81" s="329" t="s">
        <v>429</v>
      </c>
      <c r="G81" s="330" t="s">
        <v>429</v>
      </c>
      <c r="H81" s="328" t="s">
        <v>429</v>
      </c>
      <c r="I81" s="329" t="s">
        <v>429</v>
      </c>
      <c r="J81" s="330" t="s">
        <v>429</v>
      </c>
      <c r="K81" s="328" t="s">
        <v>429</v>
      </c>
      <c r="L81" s="329" t="s">
        <v>429</v>
      </c>
      <c r="M81" s="330" t="s">
        <v>429</v>
      </c>
      <c r="N81" s="328" t="s">
        <v>429</v>
      </c>
      <c r="O81" s="329" t="s">
        <v>429</v>
      </c>
      <c r="P81" s="330" t="s">
        <v>429</v>
      </c>
      <c r="Q81" s="328" t="s">
        <v>429</v>
      </c>
      <c r="R81" s="329" t="s">
        <v>429</v>
      </c>
      <c r="S81" s="330" t="s">
        <v>429</v>
      </c>
      <c r="T81" s="328" t="s">
        <v>429</v>
      </c>
      <c r="U81" s="329" t="s">
        <v>429</v>
      </c>
      <c r="V81" s="330" t="s">
        <v>429</v>
      </c>
      <c r="W81" s="328" t="s">
        <v>429</v>
      </c>
      <c r="X81" s="329" t="s">
        <v>429</v>
      </c>
      <c r="Y81" s="330" t="s">
        <v>429</v>
      </c>
      <c r="Z81" s="328" t="s">
        <v>429</v>
      </c>
      <c r="AA81" s="329" t="s">
        <v>429</v>
      </c>
      <c r="AB81" s="330" t="s">
        <v>429</v>
      </c>
      <c r="AC81" s="328" t="s">
        <v>429</v>
      </c>
      <c r="AD81" s="329" t="s">
        <v>429</v>
      </c>
      <c r="AE81" s="331" t="s">
        <v>429</v>
      </c>
    </row>
    <row r="82" spans="1:31" ht="15" customHeight="1">
      <c r="A82" s="276" t="s">
        <v>90</v>
      </c>
      <c r="B82" s="304">
        <v>87.7544058259965</v>
      </c>
      <c r="C82" s="305">
        <v>1.9817677963970599</v>
      </c>
      <c r="D82" s="306">
        <v>290</v>
      </c>
      <c r="E82" s="304">
        <v>81.516542015116585</v>
      </c>
      <c r="F82" s="305">
        <v>2.435869010746043</v>
      </c>
      <c r="G82" s="306">
        <v>283</v>
      </c>
      <c r="H82" s="304">
        <v>66.036917680439586</v>
      </c>
      <c r="I82" s="305">
        <v>2.8980618543966812</v>
      </c>
      <c r="J82" s="306">
        <v>277</v>
      </c>
      <c r="K82" s="304">
        <v>52.737911893150212</v>
      </c>
      <c r="L82" s="305">
        <v>2.9790506046447089</v>
      </c>
      <c r="M82" s="306">
        <v>282</v>
      </c>
      <c r="N82" s="304">
        <v>39.523935843612243</v>
      </c>
      <c r="O82" s="305">
        <v>2.941638027185721</v>
      </c>
      <c r="P82" s="306">
        <v>273</v>
      </c>
      <c r="Q82" s="304">
        <v>47.014547325790431</v>
      </c>
      <c r="R82" s="305">
        <v>2.9954567741272689</v>
      </c>
      <c r="S82" s="306">
        <v>279</v>
      </c>
      <c r="T82" s="304">
        <v>23.71562365191674</v>
      </c>
      <c r="U82" s="305">
        <v>2.584094104617797</v>
      </c>
      <c r="V82" s="306">
        <v>271</v>
      </c>
      <c r="W82" s="304">
        <v>67.157472232956465</v>
      </c>
      <c r="X82" s="305">
        <v>2.8021783880624449</v>
      </c>
      <c r="Y82" s="306">
        <v>280</v>
      </c>
      <c r="Z82" s="304">
        <v>85.648212261741875</v>
      </c>
      <c r="AA82" s="305">
        <v>2.2247441976794078</v>
      </c>
      <c r="AB82" s="306">
        <v>285</v>
      </c>
      <c r="AC82" s="304">
        <v>56.38863333646362</v>
      </c>
      <c r="AD82" s="305">
        <v>2.9711042551931768</v>
      </c>
      <c r="AE82" s="307">
        <v>282</v>
      </c>
    </row>
    <row r="83" spans="1:31" ht="15" customHeight="1">
      <c r="A83" s="281" t="s">
        <v>91</v>
      </c>
      <c r="B83" s="309">
        <v>88.760366058278024</v>
      </c>
      <c r="C83" s="310">
        <v>2.5785772866017709</v>
      </c>
      <c r="D83" s="311">
        <v>136</v>
      </c>
      <c r="E83" s="309">
        <v>85.972680935360529</v>
      </c>
      <c r="F83" s="310">
        <v>2.909541705141268</v>
      </c>
      <c r="G83" s="311">
        <v>135</v>
      </c>
      <c r="H83" s="309">
        <v>73.916132780461169</v>
      </c>
      <c r="I83" s="310">
        <v>3.6000778300544698</v>
      </c>
      <c r="J83" s="311">
        <v>129</v>
      </c>
      <c r="K83" s="309">
        <v>30.762680078335709</v>
      </c>
      <c r="L83" s="310">
        <v>3.8421133004667389</v>
      </c>
      <c r="M83" s="311">
        <v>128</v>
      </c>
      <c r="N83" s="309">
        <v>27.763604263447291</v>
      </c>
      <c r="O83" s="310">
        <v>3.6661951957354311</v>
      </c>
      <c r="P83" s="311">
        <v>131</v>
      </c>
      <c r="Q83" s="309">
        <v>53.974011349391503</v>
      </c>
      <c r="R83" s="310">
        <v>4.119657082737409</v>
      </c>
      <c r="S83" s="311">
        <v>132</v>
      </c>
      <c r="T83" s="309">
        <v>19.798367334597589</v>
      </c>
      <c r="U83" s="310">
        <v>3.2771663574869012</v>
      </c>
      <c r="V83" s="311">
        <v>129</v>
      </c>
      <c r="W83" s="309">
        <v>77.756402649030306</v>
      </c>
      <c r="X83" s="310">
        <v>3.560936826674467</v>
      </c>
      <c r="Y83" s="311">
        <v>129</v>
      </c>
      <c r="Z83" s="309">
        <v>57.779589117467197</v>
      </c>
      <c r="AA83" s="310">
        <v>4.1475519968811909</v>
      </c>
      <c r="AB83" s="311">
        <v>130</v>
      </c>
      <c r="AC83" s="309">
        <v>70.517257836944168</v>
      </c>
      <c r="AD83" s="310">
        <v>3.754675927602809</v>
      </c>
      <c r="AE83" s="312">
        <v>134</v>
      </c>
    </row>
    <row r="84" spans="1:31" ht="15" customHeight="1">
      <c r="A84" s="276" t="s">
        <v>92</v>
      </c>
      <c r="B84" s="304">
        <v>84.883038185785011</v>
      </c>
      <c r="C84" s="305">
        <v>2.0893304441424512</v>
      </c>
      <c r="D84" s="306">
        <v>299</v>
      </c>
      <c r="E84" s="304">
        <v>84.727057687123121</v>
      </c>
      <c r="F84" s="305">
        <v>2.1885600406860521</v>
      </c>
      <c r="G84" s="306">
        <v>296</v>
      </c>
      <c r="H84" s="304">
        <v>65.557747499144625</v>
      </c>
      <c r="I84" s="305">
        <v>2.8463838818674971</v>
      </c>
      <c r="J84" s="306">
        <v>291</v>
      </c>
      <c r="K84" s="304">
        <v>42.278401632961973</v>
      </c>
      <c r="L84" s="305">
        <v>2.9404639500885499</v>
      </c>
      <c r="M84" s="306">
        <v>286</v>
      </c>
      <c r="N84" s="304">
        <v>38.280855365891711</v>
      </c>
      <c r="O84" s="305">
        <v>2.8979392739042931</v>
      </c>
      <c r="P84" s="306">
        <v>282</v>
      </c>
      <c r="Q84" s="304">
        <v>54.405211744644603</v>
      </c>
      <c r="R84" s="305">
        <v>2.9777359973359072</v>
      </c>
      <c r="S84" s="306">
        <v>285</v>
      </c>
      <c r="T84" s="304">
        <v>20.907214268769859</v>
      </c>
      <c r="U84" s="305">
        <v>2.453646969439633</v>
      </c>
      <c r="V84" s="306">
        <v>277</v>
      </c>
      <c r="W84" s="304">
        <v>52.188460358524402</v>
      </c>
      <c r="X84" s="305">
        <v>2.975283631236159</v>
      </c>
      <c r="Y84" s="306">
        <v>286</v>
      </c>
      <c r="Z84" s="304">
        <v>90.778666659859056</v>
      </c>
      <c r="AA84" s="305">
        <v>1.7822288822947849</v>
      </c>
      <c r="AB84" s="306">
        <v>297</v>
      </c>
      <c r="AC84" s="304">
        <v>58.546688369906278</v>
      </c>
      <c r="AD84" s="305">
        <v>2.9190179458318521</v>
      </c>
      <c r="AE84" s="307">
        <v>290</v>
      </c>
    </row>
    <row r="85" spans="1:31" ht="15" customHeight="1">
      <c r="A85" s="281" t="s">
        <v>93</v>
      </c>
      <c r="B85" s="309">
        <v>82.952139807959014</v>
      </c>
      <c r="C85" s="310">
        <v>1.823256776315874</v>
      </c>
      <c r="D85" s="311">
        <v>435</v>
      </c>
      <c r="E85" s="309">
        <v>91.057906357843223</v>
      </c>
      <c r="F85" s="310">
        <v>1.400969101346577</v>
      </c>
      <c r="G85" s="311">
        <v>434</v>
      </c>
      <c r="H85" s="309">
        <v>72.932792535283738</v>
      </c>
      <c r="I85" s="310">
        <v>2.1608971949673892</v>
      </c>
      <c r="J85" s="311">
        <v>424</v>
      </c>
      <c r="K85" s="309">
        <v>34.343403761294063</v>
      </c>
      <c r="L85" s="310">
        <v>2.3232357589778911</v>
      </c>
      <c r="M85" s="311">
        <v>420</v>
      </c>
      <c r="N85" s="309">
        <v>42.425858548239667</v>
      </c>
      <c r="O85" s="310">
        <v>2.386274029050425</v>
      </c>
      <c r="P85" s="311">
        <v>421</v>
      </c>
      <c r="Q85" s="309">
        <v>57.189923711013058</v>
      </c>
      <c r="R85" s="310">
        <v>2.3817768825861818</v>
      </c>
      <c r="S85" s="311">
        <v>427</v>
      </c>
      <c r="T85" s="309">
        <v>27.892459444025761</v>
      </c>
      <c r="U85" s="310">
        <v>2.182990486321926</v>
      </c>
      <c r="V85" s="311">
        <v>414</v>
      </c>
      <c r="W85" s="309">
        <v>58.412524087170112</v>
      </c>
      <c r="X85" s="310">
        <v>2.3787906249475319</v>
      </c>
      <c r="Y85" s="311">
        <v>425</v>
      </c>
      <c r="Z85" s="309">
        <v>96.705705423935314</v>
      </c>
      <c r="AA85" s="310">
        <v>0.86180815241090669</v>
      </c>
      <c r="AB85" s="311">
        <v>439</v>
      </c>
      <c r="AC85" s="309">
        <v>70.004294067312003</v>
      </c>
      <c r="AD85" s="310">
        <v>2.200445291168676</v>
      </c>
      <c r="AE85" s="312">
        <v>435</v>
      </c>
    </row>
    <row r="86" spans="1:31" ht="15" customHeight="1">
      <c r="A86" s="276" t="s">
        <v>94</v>
      </c>
      <c r="B86" s="304">
        <v>82.769457915836171</v>
      </c>
      <c r="C86" s="305">
        <v>2.1929086964836051</v>
      </c>
      <c r="D86" s="306">
        <v>294</v>
      </c>
      <c r="E86" s="304">
        <v>84.563945734873045</v>
      </c>
      <c r="F86" s="305">
        <v>2.0594648621310641</v>
      </c>
      <c r="G86" s="306">
        <v>294</v>
      </c>
      <c r="H86" s="304">
        <v>64.901928788034894</v>
      </c>
      <c r="I86" s="305">
        <v>2.7249941431097962</v>
      </c>
      <c r="J86" s="306">
        <v>284</v>
      </c>
      <c r="K86" s="304">
        <v>29.252560521674219</v>
      </c>
      <c r="L86" s="305">
        <v>2.6012899818448072</v>
      </c>
      <c r="M86" s="306">
        <v>286</v>
      </c>
      <c r="N86" s="304">
        <v>44.84923853951814</v>
      </c>
      <c r="O86" s="305">
        <v>2.8276045104223222</v>
      </c>
      <c r="P86" s="306">
        <v>288</v>
      </c>
      <c r="Q86" s="304">
        <v>44.815360336110317</v>
      </c>
      <c r="R86" s="305">
        <v>2.8299661332443589</v>
      </c>
      <c r="S86" s="306">
        <v>285</v>
      </c>
      <c r="T86" s="304">
        <v>20.933676873296811</v>
      </c>
      <c r="U86" s="305">
        <v>2.3523216153179138</v>
      </c>
      <c r="V86" s="306">
        <v>280</v>
      </c>
      <c r="W86" s="304">
        <v>53.528314977854293</v>
      </c>
      <c r="X86" s="305">
        <v>2.827546067570204</v>
      </c>
      <c r="Y86" s="306">
        <v>287</v>
      </c>
      <c r="Z86" s="304">
        <v>96.155003015532486</v>
      </c>
      <c r="AA86" s="305">
        <v>1.156054836588321</v>
      </c>
      <c r="AB86" s="306">
        <v>298</v>
      </c>
      <c r="AC86" s="304">
        <v>58.915032483079621</v>
      </c>
      <c r="AD86" s="305">
        <v>2.7877008427414638</v>
      </c>
      <c r="AE86" s="307">
        <v>289</v>
      </c>
    </row>
    <row r="87" spans="1:31" ht="15" customHeight="1">
      <c r="A87" s="281" t="s">
        <v>95</v>
      </c>
      <c r="B87" s="309">
        <v>89.917904696365497</v>
      </c>
      <c r="C87" s="310">
        <v>3.097476037196528</v>
      </c>
      <c r="D87" s="311">
        <v>80</v>
      </c>
      <c r="E87" s="309">
        <v>81.842741291849791</v>
      </c>
      <c r="F87" s="310">
        <v>4.0180932602411961</v>
      </c>
      <c r="G87" s="311">
        <v>81</v>
      </c>
      <c r="H87" s="309">
        <v>69.126617774435644</v>
      </c>
      <c r="I87" s="310">
        <v>4.9119953419916911</v>
      </c>
      <c r="J87" s="311">
        <v>77</v>
      </c>
      <c r="K87" s="309">
        <v>26.599162419536491</v>
      </c>
      <c r="L87" s="310">
        <v>4.6195728707582706</v>
      </c>
      <c r="M87" s="311">
        <v>78</v>
      </c>
      <c r="N87" s="309">
        <v>56.409769332731322</v>
      </c>
      <c r="O87" s="310">
        <v>5.1203344006749303</v>
      </c>
      <c r="P87" s="311">
        <v>80</v>
      </c>
      <c r="Q87" s="309">
        <v>62.287950067799592</v>
      </c>
      <c r="R87" s="310">
        <v>5.094032199237736</v>
      </c>
      <c r="S87" s="311">
        <v>77</v>
      </c>
      <c r="T87" s="309">
        <v>27.052205074077051</v>
      </c>
      <c r="U87" s="310">
        <v>4.8089106829416624</v>
      </c>
      <c r="V87" s="311">
        <v>77</v>
      </c>
      <c r="W87" s="309">
        <v>53.003354795438433</v>
      </c>
      <c r="X87" s="310">
        <v>5.2785592984808556</v>
      </c>
      <c r="Y87" s="311">
        <v>78</v>
      </c>
      <c r="Z87" s="309">
        <v>95.62349832965495</v>
      </c>
      <c r="AA87" s="310">
        <v>1.9704840235081209</v>
      </c>
      <c r="AB87" s="311">
        <v>82</v>
      </c>
      <c r="AC87" s="309">
        <v>59.211314027733188</v>
      </c>
      <c r="AD87" s="310">
        <v>5.1508408198262279</v>
      </c>
      <c r="AE87" s="312">
        <v>79</v>
      </c>
    </row>
    <row r="88" spans="1:31" ht="15" customHeight="1">
      <c r="A88" s="276" t="s">
        <v>96</v>
      </c>
      <c r="B88" s="304">
        <v>85.141456694162571</v>
      </c>
      <c r="C88" s="305">
        <v>2.0413498295379391</v>
      </c>
      <c r="D88" s="306">
        <v>274</v>
      </c>
      <c r="E88" s="304">
        <v>85.075485111799907</v>
      </c>
      <c r="F88" s="305">
        <v>2.1521100138637239</v>
      </c>
      <c r="G88" s="306">
        <v>275</v>
      </c>
      <c r="H88" s="304">
        <v>73.930876459969937</v>
      </c>
      <c r="I88" s="305">
        <v>2.603446550352126</v>
      </c>
      <c r="J88" s="306">
        <v>269</v>
      </c>
      <c r="K88" s="304">
        <v>21.780937886400661</v>
      </c>
      <c r="L88" s="305">
        <v>2.4678712341145821</v>
      </c>
      <c r="M88" s="306">
        <v>267</v>
      </c>
      <c r="N88" s="304">
        <v>30.211269992839881</v>
      </c>
      <c r="O88" s="305">
        <v>2.714252460674075</v>
      </c>
      <c r="P88" s="306">
        <v>268</v>
      </c>
      <c r="Q88" s="304">
        <v>49.71573158216961</v>
      </c>
      <c r="R88" s="305">
        <v>2.946436866458126</v>
      </c>
      <c r="S88" s="306">
        <v>270</v>
      </c>
      <c r="T88" s="304">
        <v>13.97883936547276</v>
      </c>
      <c r="U88" s="305">
        <v>2.1466432459035212</v>
      </c>
      <c r="V88" s="306">
        <v>263</v>
      </c>
      <c r="W88" s="304">
        <v>74.537522466595647</v>
      </c>
      <c r="X88" s="305">
        <v>2.5583364262656429</v>
      </c>
      <c r="Y88" s="306">
        <v>269</v>
      </c>
      <c r="Z88" s="304">
        <v>76.555902354910259</v>
      </c>
      <c r="AA88" s="305">
        <v>2.4635782061174489</v>
      </c>
      <c r="AB88" s="306">
        <v>271</v>
      </c>
      <c r="AC88" s="304">
        <v>64.828928401274368</v>
      </c>
      <c r="AD88" s="305">
        <v>2.7852937762134951</v>
      </c>
      <c r="AE88" s="307">
        <v>270</v>
      </c>
    </row>
    <row r="89" spans="1:31" ht="15" customHeight="1">
      <c r="A89" s="281" t="s">
        <v>97</v>
      </c>
      <c r="B89" s="309">
        <v>85.227449040403343</v>
      </c>
      <c r="C89" s="310">
        <v>2.6530779704005329</v>
      </c>
      <c r="D89" s="311">
        <v>163</v>
      </c>
      <c r="E89" s="309">
        <v>84.963454959105562</v>
      </c>
      <c r="F89" s="310">
        <v>2.633819723458255</v>
      </c>
      <c r="G89" s="311">
        <v>167</v>
      </c>
      <c r="H89" s="309">
        <v>76.193311931991317</v>
      </c>
      <c r="I89" s="310">
        <v>3.1474799211674069</v>
      </c>
      <c r="J89" s="311">
        <v>163</v>
      </c>
      <c r="K89" s="309">
        <v>25.80275612286556</v>
      </c>
      <c r="L89" s="310">
        <v>3.328499561407428</v>
      </c>
      <c r="M89" s="311">
        <v>155</v>
      </c>
      <c r="N89" s="309">
        <v>30.234826281138439</v>
      </c>
      <c r="O89" s="310">
        <v>3.5760566373277412</v>
      </c>
      <c r="P89" s="311">
        <v>154</v>
      </c>
      <c r="Q89" s="309">
        <v>60.093636320921433</v>
      </c>
      <c r="R89" s="310">
        <v>3.6427613331749962</v>
      </c>
      <c r="S89" s="311">
        <v>167</v>
      </c>
      <c r="T89" s="309">
        <v>16.990659464743079</v>
      </c>
      <c r="U89" s="310">
        <v>2.9405770318846298</v>
      </c>
      <c r="V89" s="311">
        <v>150</v>
      </c>
      <c r="W89" s="309">
        <v>60.568704926818228</v>
      </c>
      <c r="X89" s="310">
        <v>3.6706025378341529</v>
      </c>
      <c r="Y89" s="311">
        <v>162</v>
      </c>
      <c r="Z89" s="309">
        <v>52.721726962790513</v>
      </c>
      <c r="AA89" s="310">
        <v>3.755119537575724</v>
      </c>
      <c r="AB89" s="311">
        <v>163</v>
      </c>
      <c r="AC89" s="309">
        <v>61.735223510380919</v>
      </c>
      <c r="AD89" s="310">
        <v>3.6317639367832868</v>
      </c>
      <c r="AE89" s="312">
        <v>165</v>
      </c>
    </row>
    <row r="90" spans="1:31" ht="15" customHeight="1">
      <c r="A90" s="276" t="s">
        <v>98</v>
      </c>
      <c r="B90" s="304">
        <v>82.139410870727929</v>
      </c>
      <c r="C90" s="305">
        <v>2.6471122784339851</v>
      </c>
      <c r="D90" s="306">
        <v>203</v>
      </c>
      <c r="E90" s="304">
        <v>84.864239518044698</v>
      </c>
      <c r="F90" s="305">
        <v>2.5501664200359242</v>
      </c>
      <c r="G90" s="306">
        <v>200</v>
      </c>
      <c r="H90" s="304">
        <v>64.595907516926971</v>
      </c>
      <c r="I90" s="305">
        <v>3.37995502019574</v>
      </c>
      <c r="J90" s="306">
        <v>195</v>
      </c>
      <c r="K90" s="304">
        <v>51.475212073442947</v>
      </c>
      <c r="L90" s="305">
        <v>3.4730617433010909</v>
      </c>
      <c r="M90" s="306">
        <v>196</v>
      </c>
      <c r="N90" s="304">
        <v>31.956537342676359</v>
      </c>
      <c r="O90" s="305">
        <v>3.176598668327602</v>
      </c>
      <c r="P90" s="306">
        <v>194</v>
      </c>
      <c r="Q90" s="304">
        <v>52.853837572948628</v>
      </c>
      <c r="R90" s="305">
        <v>3.5049702995297052</v>
      </c>
      <c r="S90" s="306">
        <v>196</v>
      </c>
      <c r="T90" s="304">
        <v>22.24891552452674</v>
      </c>
      <c r="U90" s="305">
        <v>2.8597192319185911</v>
      </c>
      <c r="V90" s="306">
        <v>189</v>
      </c>
      <c r="W90" s="304">
        <v>61.513198746972719</v>
      </c>
      <c r="X90" s="305">
        <v>3.34426429424194</v>
      </c>
      <c r="Y90" s="306">
        <v>198</v>
      </c>
      <c r="Z90" s="304">
        <v>90.440495673013828</v>
      </c>
      <c r="AA90" s="305">
        <v>2.0442015849792798</v>
      </c>
      <c r="AB90" s="306">
        <v>201</v>
      </c>
      <c r="AC90" s="304">
        <v>60.195868590725212</v>
      </c>
      <c r="AD90" s="305">
        <v>3.3890757232574358</v>
      </c>
      <c r="AE90" s="307">
        <v>200</v>
      </c>
    </row>
    <row r="91" spans="1:31" ht="15" customHeight="1" thickBot="1">
      <c r="A91" s="286" t="s">
        <v>99</v>
      </c>
      <c r="B91" s="319">
        <v>83.651276602787235</v>
      </c>
      <c r="C91" s="320">
        <v>2.3609816108589818</v>
      </c>
      <c r="D91" s="321">
        <v>205</v>
      </c>
      <c r="E91" s="319">
        <v>85.962947272415917</v>
      </c>
      <c r="F91" s="320">
        <v>2.2481853778459069</v>
      </c>
      <c r="G91" s="321">
        <v>205</v>
      </c>
      <c r="H91" s="319">
        <v>75.011379143520443</v>
      </c>
      <c r="I91" s="320">
        <v>2.866120801650256</v>
      </c>
      <c r="J91" s="321">
        <v>200</v>
      </c>
      <c r="K91" s="319">
        <v>21.60387051458715</v>
      </c>
      <c r="L91" s="320">
        <v>2.7506437325869522</v>
      </c>
      <c r="M91" s="321">
        <v>194</v>
      </c>
      <c r="N91" s="319">
        <v>39.193506139595051</v>
      </c>
      <c r="O91" s="320">
        <v>3.2482182407187961</v>
      </c>
      <c r="P91" s="321">
        <v>197</v>
      </c>
      <c r="Q91" s="319">
        <v>47.425166911010898</v>
      </c>
      <c r="R91" s="320">
        <v>3.3279331528406222</v>
      </c>
      <c r="S91" s="321">
        <v>200</v>
      </c>
      <c r="T91" s="319">
        <v>17.372136719107711</v>
      </c>
      <c r="U91" s="320">
        <v>2.5772379221402941</v>
      </c>
      <c r="V91" s="321">
        <v>195</v>
      </c>
      <c r="W91" s="319">
        <v>69.631244792117869</v>
      </c>
      <c r="X91" s="320">
        <v>3.0624259972516632</v>
      </c>
      <c r="Y91" s="321">
        <v>202</v>
      </c>
      <c r="Z91" s="319">
        <v>84.476876656943972</v>
      </c>
      <c r="AA91" s="320">
        <v>2.349713886822943</v>
      </c>
      <c r="AB91" s="321">
        <v>204</v>
      </c>
      <c r="AC91" s="319">
        <v>63.366665448864723</v>
      </c>
      <c r="AD91" s="320">
        <v>3.1743526029104951</v>
      </c>
      <c r="AE91" s="322">
        <v>203</v>
      </c>
    </row>
    <row r="92" spans="1:31" ht="15" customHeight="1">
      <c r="A92" s="291" t="s">
        <v>100</v>
      </c>
      <c r="B92" s="332">
        <v>84.639352490619146</v>
      </c>
      <c r="C92" s="333">
        <v>0.7336806563313093</v>
      </c>
      <c r="D92" s="334">
        <v>2662</v>
      </c>
      <c r="E92" s="332">
        <v>85.946679322625315</v>
      </c>
      <c r="F92" s="333">
        <v>0.69835000773983202</v>
      </c>
      <c r="G92" s="334">
        <v>2639</v>
      </c>
      <c r="H92" s="332">
        <v>68.589263092869174</v>
      </c>
      <c r="I92" s="333">
        <v>0.95259762235110435</v>
      </c>
      <c r="J92" s="334">
        <v>2562</v>
      </c>
      <c r="K92" s="332">
        <v>37.433690601548321</v>
      </c>
      <c r="L92" s="333">
        <v>0.98888013715669465</v>
      </c>
      <c r="M92" s="334">
        <v>2549</v>
      </c>
      <c r="N92" s="332">
        <v>39.590105263249797</v>
      </c>
      <c r="O92" s="333">
        <v>1.0080137341789071</v>
      </c>
      <c r="P92" s="334">
        <v>2537</v>
      </c>
      <c r="Q92" s="332">
        <v>51.474037951070983</v>
      </c>
      <c r="R92" s="333">
        <v>1.022275898223038</v>
      </c>
      <c r="S92" s="334">
        <v>2566</v>
      </c>
      <c r="T92" s="332">
        <v>22.167042982491001</v>
      </c>
      <c r="U92" s="333">
        <v>0.86260103000056865</v>
      </c>
      <c r="V92" s="334">
        <v>2494</v>
      </c>
      <c r="W92" s="332">
        <v>58.420078757346602</v>
      </c>
      <c r="X92" s="333">
        <v>1.0064485623795281</v>
      </c>
      <c r="Y92" s="334">
        <v>2572</v>
      </c>
      <c r="Z92" s="332">
        <v>90.587249666999952</v>
      </c>
      <c r="AA92" s="333">
        <v>0.58682892920683205</v>
      </c>
      <c r="AB92" s="334">
        <v>2657</v>
      </c>
      <c r="AC92" s="332">
        <v>62.219020532956783</v>
      </c>
      <c r="AD92" s="333">
        <v>0.97816043427796406</v>
      </c>
      <c r="AE92" s="335">
        <v>2610</v>
      </c>
    </row>
    <row r="93" spans="1:31" ht="15" customHeight="1">
      <c r="A93" s="291" t="s">
        <v>101</v>
      </c>
      <c r="B93" s="332">
        <v>86.120799863613456</v>
      </c>
      <c r="C93" s="333">
        <v>1.023205260643536</v>
      </c>
      <c r="D93" s="334">
        <v>1124</v>
      </c>
      <c r="E93" s="332">
        <v>86.715907975766982</v>
      </c>
      <c r="F93" s="333">
        <v>1.020724220040339</v>
      </c>
      <c r="G93" s="334">
        <v>1133</v>
      </c>
      <c r="H93" s="332">
        <v>73.785388761816549</v>
      </c>
      <c r="I93" s="333">
        <v>1.336141336950327</v>
      </c>
      <c r="J93" s="334">
        <v>1093</v>
      </c>
      <c r="K93" s="332">
        <v>27.213058973790471</v>
      </c>
      <c r="L93" s="333">
        <v>1.3557534206606801</v>
      </c>
      <c r="M93" s="334">
        <v>1074</v>
      </c>
      <c r="N93" s="332">
        <v>33.672845255636453</v>
      </c>
      <c r="O93" s="333">
        <v>1.429162674242711</v>
      </c>
      <c r="P93" s="334">
        <v>1079</v>
      </c>
      <c r="Q93" s="332">
        <v>51.46933351320645</v>
      </c>
      <c r="R93" s="333">
        <v>1.4973014822785899</v>
      </c>
      <c r="S93" s="334">
        <v>1106</v>
      </c>
      <c r="T93" s="332">
        <v>18.988646885976621</v>
      </c>
      <c r="U93" s="333">
        <v>1.2139606373879139</v>
      </c>
      <c r="V93" s="334">
        <v>1057</v>
      </c>
      <c r="W93" s="332">
        <v>73.092556775095346</v>
      </c>
      <c r="X93" s="333">
        <v>1.325155980582996</v>
      </c>
      <c r="Y93" s="334">
        <v>1107</v>
      </c>
      <c r="Z93" s="332">
        <v>76.739696327969185</v>
      </c>
      <c r="AA93" s="333">
        <v>1.186306395755182</v>
      </c>
      <c r="AB93" s="334">
        <v>1119</v>
      </c>
      <c r="AC93" s="332">
        <v>65.864258888896003</v>
      </c>
      <c r="AD93" s="333">
        <v>1.420865217272069</v>
      </c>
      <c r="AE93" s="335">
        <v>1115</v>
      </c>
    </row>
    <row r="94" spans="1:31" ht="15" customHeight="1">
      <c r="A94" s="296" t="s">
        <v>102</v>
      </c>
      <c r="B94" s="324">
        <v>84.928449223877195</v>
      </c>
      <c r="C94" s="325">
        <v>0.62340192845572739</v>
      </c>
      <c r="D94" s="326">
        <v>3786</v>
      </c>
      <c r="E94" s="324">
        <v>86.099014392233812</v>
      </c>
      <c r="F94" s="325">
        <v>0.59541889700772843</v>
      </c>
      <c r="G94" s="326">
        <v>3772</v>
      </c>
      <c r="H94" s="324">
        <v>69.609177564422453</v>
      </c>
      <c r="I94" s="325">
        <v>0.8094967931137389</v>
      </c>
      <c r="J94" s="326">
        <v>3655</v>
      </c>
      <c r="K94" s="324">
        <v>35.436386146977327</v>
      </c>
      <c r="L94" s="325">
        <v>0.83913114526677546</v>
      </c>
      <c r="M94" s="326">
        <v>3623</v>
      </c>
      <c r="N94" s="324">
        <v>38.423498235454289</v>
      </c>
      <c r="O94" s="325">
        <v>0.85686691701234596</v>
      </c>
      <c r="P94" s="326">
        <v>3616</v>
      </c>
      <c r="Q94" s="324">
        <v>51.473105070204618</v>
      </c>
      <c r="R94" s="325">
        <v>0.87168585770580986</v>
      </c>
      <c r="S94" s="326">
        <v>3672</v>
      </c>
      <c r="T94" s="324">
        <v>21.544878452842649</v>
      </c>
      <c r="U94" s="325">
        <v>0.7332426772291557</v>
      </c>
      <c r="V94" s="326">
        <v>3551</v>
      </c>
      <c r="W94" s="324">
        <v>61.335316435626517</v>
      </c>
      <c r="X94" s="325">
        <v>0.84792063882740809</v>
      </c>
      <c r="Y94" s="326">
        <v>3679</v>
      </c>
      <c r="Z94" s="324">
        <v>87.883441774465226</v>
      </c>
      <c r="AA94" s="325">
        <v>0.52586638557669763</v>
      </c>
      <c r="AB94" s="326">
        <v>3776</v>
      </c>
      <c r="AC94" s="324">
        <v>62.936807753148997</v>
      </c>
      <c r="AD94" s="325">
        <v>0.83385023371172462</v>
      </c>
      <c r="AE94" s="327">
        <v>3725</v>
      </c>
    </row>
    <row r="95" spans="1:31" ht="15" customHeight="1">
      <c r="A95" s="1159" t="s">
        <v>294</v>
      </c>
      <c r="B95" s="1159" t="s">
        <v>295</v>
      </c>
      <c r="C95" s="1159" t="s">
        <v>295</v>
      </c>
      <c r="D95" s="1159" t="s">
        <v>295</v>
      </c>
      <c r="E95" s="1159" t="s">
        <v>295</v>
      </c>
      <c r="F95" s="1159" t="s">
        <v>295</v>
      </c>
      <c r="G95" s="1159" t="s">
        <v>295</v>
      </c>
      <c r="H95" s="1159" t="s">
        <v>295</v>
      </c>
      <c r="I95" s="1159" t="s">
        <v>295</v>
      </c>
      <c r="J95" s="1159" t="s">
        <v>295</v>
      </c>
      <c r="K95" s="1159" t="s">
        <v>295</v>
      </c>
      <c r="L95" s="1159" t="s">
        <v>295</v>
      </c>
      <c r="M95" s="1159" t="s">
        <v>295</v>
      </c>
      <c r="N95" s="1159" t="s">
        <v>295</v>
      </c>
      <c r="O95" s="1159" t="s">
        <v>295</v>
      </c>
      <c r="P95" s="1159" t="s">
        <v>295</v>
      </c>
      <c r="Q95" s="1159" t="s">
        <v>295</v>
      </c>
      <c r="R95" s="1159" t="s">
        <v>295</v>
      </c>
      <c r="S95" s="1159" t="s">
        <v>295</v>
      </c>
      <c r="T95" s="1159" t="s">
        <v>295</v>
      </c>
      <c r="U95" s="1159" t="s">
        <v>295</v>
      </c>
      <c r="V95" s="1159" t="s">
        <v>295</v>
      </c>
      <c r="W95" s="1159" t="s">
        <v>295</v>
      </c>
      <c r="X95" s="1159" t="s">
        <v>295</v>
      </c>
      <c r="Y95" s="1159" t="s">
        <v>295</v>
      </c>
      <c r="Z95" s="1159" t="s">
        <v>295</v>
      </c>
      <c r="AA95" s="1159" t="s">
        <v>295</v>
      </c>
      <c r="AB95" s="1159" t="s">
        <v>295</v>
      </c>
      <c r="AC95" s="1159" t="s">
        <v>295</v>
      </c>
      <c r="AD95" s="1159" t="s">
        <v>295</v>
      </c>
      <c r="AE95" s="1159" t="s">
        <v>295</v>
      </c>
    </row>
    <row r="96" spans="1:31" ht="15" customHeight="1">
      <c r="A96" s="1159" t="s">
        <v>198</v>
      </c>
      <c r="B96" s="1159" t="s">
        <v>105</v>
      </c>
      <c r="C96" s="1159" t="s">
        <v>105</v>
      </c>
      <c r="D96" s="1159" t="s">
        <v>105</v>
      </c>
      <c r="E96" s="1159" t="s">
        <v>105</v>
      </c>
      <c r="F96" s="1159" t="s">
        <v>105</v>
      </c>
      <c r="G96" s="1159" t="s">
        <v>105</v>
      </c>
      <c r="H96" s="1159" t="s">
        <v>105</v>
      </c>
      <c r="I96" s="1159" t="s">
        <v>105</v>
      </c>
      <c r="J96" s="1159" t="s">
        <v>105</v>
      </c>
      <c r="K96" s="1159" t="s">
        <v>105</v>
      </c>
      <c r="L96" s="1159" t="s">
        <v>105</v>
      </c>
      <c r="M96" s="1159" t="s">
        <v>105</v>
      </c>
      <c r="N96" s="1159" t="s">
        <v>105</v>
      </c>
      <c r="O96" s="1159" t="s">
        <v>105</v>
      </c>
      <c r="P96" s="1159" t="s">
        <v>105</v>
      </c>
      <c r="Q96" s="1159" t="s">
        <v>105</v>
      </c>
      <c r="R96" s="1159" t="s">
        <v>105</v>
      </c>
      <c r="S96" s="1159" t="s">
        <v>105</v>
      </c>
      <c r="T96" s="1159" t="s">
        <v>105</v>
      </c>
      <c r="U96" s="1159" t="s">
        <v>105</v>
      </c>
      <c r="V96" s="1159" t="s">
        <v>105</v>
      </c>
      <c r="W96" s="1159" t="s">
        <v>105</v>
      </c>
      <c r="X96" s="1159" t="s">
        <v>105</v>
      </c>
      <c r="Y96" s="1159" t="s">
        <v>105</v>
      </c>
      <c r="Z96" s="1159" t="s">
        <v>105</v>
      </c>
      <c r="AA96" s="1159" t="s">
        <v>105</v>
      </c>
      <c r="AB96" s="1159" t="s">
        <v>105</v>
      </c>
      <c r="AC96" s="1159" t="s">
        <v>105</v>
      </c>
      <c r="AD96" s="1159" t="s">
        <v>105</v>
      </c>
      <c r="AE96" s="1159" t="s">
        <v>105</v>
      </c>
    </row>
    <row r="97" spans="1:34" ht="15" customHeight="1">
      <c r="A97" s="1159" t="s">
        <v>310</v>
      </c>
      <c r="B97" s="1159" t="s">
        <v>310</v>
      </c>
      <c r="C97" s="1159" t="s">
        <v>310</v>
      </c>
      <c r="D97" s="1159" t="s">
        <v>310</v>
      </c>
      <c r="E97" s="1159" t="s">
        <v>310</v>
      </c>
      <c r="F97" s="1159" t="s">
        <v>310</v>
      </c>
      <c r="G97" s="1159" t="s">
        <v>310</v>
      </c>
      <c r="H97" s="1159" t="s">
        <v>310</v>
      </c>
      <c r="I97" s="1159" t="s">
        <v>310</v>
      </c>
      <c r="J97" s="1159" t="s">
        <v>310</v>
      </c>
      <c r="K97" s="1159" t="s">
        <v>310</v>
      </c>
      <c r="L97" s="1159" t="s">
        <v>310</v>
      </c>
      <c r="M97" s="1159" t="s">
        <v>310</v>
      </c>
      <c r="N97" s="1159" t="s">
        <v>310</v>
      </c>
      <c r="O97" s="1159" t="s">
        <v>310</v>
      </c>
      <c r="P97" s="1159" t="s">
        <v>310</v>
      </c>
      <c r="Q97" s="1159" t="s">
        <v>310</v>
      </c>
      <c r="R97" s="1159" t="s">
        <v>310</v>
      </c>
      <c r="S97" s="1159" t="s">
        <v>310</v>
      </c>
      <c r="T97" s="1159" t="s">
        <v>310</v>
      </c>
      <c r="U97" s="1159" t="s">
        <v>310</v>
      </c>
      <c r="V97" s="1159" t="s">
        <v>310</v>
      </c>
      <c r="W97" s="1159" t="s">
        <v>310</v>
      </c>
      <c r="X97" s="1159" t="s">
        <v>310</v>
      </c>
      <c r="Y97" s="1159" t="s">
        <v>310</v>
      </c>
      <c r="Z97" s="1159" t="s">
        <v>310</v>
      </c>
      <c r="AA97" s="1159" t="s">
        <v>310</v>
      </c>
      <c r="AB97" s="1159" t="s">
        <v>310</v>
      </c>
      <c r="AC97" s="1159" t="s">
        <v>310</v>
      </c>
      <c r="AD97" s="1159" t="s">
        <v>310</v>
      </c>
      <c r="AE97" s="1159" t="s">
        <v>310</v>
      </c>
    </row>
    <row r="99" spans="1:34" ht="15" customHeight="1">
      <c r="A99" s="1108" t="s">
        <v>674</v>
      </c>
      <c r="B99" s="1108"/>
      <c r="C99" s="1108"/>
      <c r="D99" s="1108"/>
      <c r="E99" s="1108"/>
      <c r="F99" s="1108"/>
      <c r="G99" s="1108"/>
      <c r="H99" s="1108"/>
      <c r="I99" s="1108"/>
      <c r="J99" s="1108"/>
      <c r="K99" s="1108"/>
      <c r="L99" s="1108"/>
      <c r="M99" s="1108"/>
      <c r="N99" s="1108"/>
      <c r="O99" s="1108"/>
      <c r="P99" s="1108"/>
      <c r="Q99" s="1108"/>
      <c r="R99" s="1108"/>
      <c r="S99" s="1108"/>
      <c r="T99" s="1108"/>
      <c r="U99" s="1108"/>
      <c r="V99" s="1108"/>
      <c r="W99" s="1108"/>
      <c r="X99" s="1108"/>
      <c r="Y99" s="1108"/>
      <c r="Z99" s="1108"/>
      <c r="AA99" s="1108"/>
      <c r="AB99" s="1108"/>
      <c r="AC99" s="1108"/>
      <c r="AD99" s="1108"/>
      <c r="AE99" s="1108"/>
    </row>
    <row r="100" spans="1:34" ht="30" customHeight="1" thickBot="1">
      <c r="A100" s="1164" t="s">
        <v>311</v>
      </c>
      <c r="B100" s="1157" t="s">
        <v>515</v>
      </c>
      <c r="C100" s="1157" t="s">
        <v>297</v>
      </c>
      <c r="D100" s="1157" t="s">
        <v>297</v>
      </c>
      <c r="E100" s="1157" t="s">
        <v>516</v>
      </c>
      <c r="F100" s="1157" t="s">
        <v>298</v>
      </c>
      <c r="G100" s="1157" t="s">
        <v>298</v>
      </c>
      <c r="H100" s="1157" t="s">
        <v>517</v>
      </c>
      <c r="I100" s="1157" t="s">
        <v>299</v>
      </c>
      <c r="J100" s="1157" t="s">
        <v>299</v>
      </c>
      <c r="K100" s="1157" t="s">
        <v>540</v>
      </c>
      <c r="L100" s="1157" t="s">
        <v>300</v>
      </c>
      <c r="M100" s="1157" t="s">
        <v>300</v>
      </c>
      <c r="N100" s="1157" t="s">
        <v>518</v>
      </c>
      <c r="O100" s="1157" t="s">
        <v>301</v>
      </c>
      <c r="P100" s="1157" t="s">
        <v>301</v>
      </c>
      <c r="Q100" s="1157" t="s">
        <v>519</v>
      </c>
      <c r="R100" s="1157" t="s">
        <v>302</v>
      </c>
      <c r="S100" s="1157" t="s">
        <v>302</v>
      </c>
      <c r="T100" s="1157" t="s">
        <v>520</v>
      </c>
      <c r="U100" s="1157" t="s">
        <v>303</v>
      </c>
      <c r="V100" s="1157" t="s">
        <v>303</v>
      </c>
      <c r="W100" s="1157" t="s">
        <v>521</v>
      </c>
      <c r="X100" s="1157" t="s">
        <v>304</v>
      </c>
      <c r="Y100" s="1157" t="s">
        <v>304</v>
      </c>
      <c r="Z100" s="1157" t="s">
        <v>522</v>
      </c>
      <c r="AA100" s="1157" t="s">
        <v>305</v>
      </c>
      <c r="AB100" s="1157" t="s">
        <v>305</v>
      </c>
      <c r="AC100" s="1157" t="s">
        <v>523</v>
      </c>
      <c r="AD100" s="1157" t="s">
        <v>306</v>
      </c>
      <c r="AE100" s="1157" t="s">
        <v>306</v>
      </c>
      <c r="AF100" s="1170" t="s">
        <v>541</v>
      </c>
      <c r="AG100" s="1157" t="s">
        <v>536</v>
      </c>
      <c r="AH100" s="1163" t="s">
        <v>536</v>
      </c>
    </row>
    <row r="101" spans="1:34" ht="15" customHeight="1" thickBot="1">
      <c r="A101" s="1165" t="s">
        <v>311</v>
      </c>
      <c r="B101" s="72" t="s">
        <v>112</v>
      </c>
      <c r="C101" s="72" t="s">
        <v>82</v>
      </c>
      <c r="D101" s="73" t="s">
        <v>83</v>
      </c>
      <c r="E101" s="72" t="s">
        <v>112</v>
      </c>
      <c r="F101" s="72" t="s">
        <v>82</v>
      </c>
      <c r="G101" s="73" t="s">
        <v>83</v>
      </c>
      <c r="H101" s="72" t="s">
        <v>112</v>
      </c>
      <c r="I101" s="72" t="s">
        <v>82</v>
      </c>
      <c r="J101" s="73" t="s">
        <v>83</v>
      </c>
      <c r="K101" s="72" t="s">
        <v>112</v>
      </c>
      <c r="L101" s="72" t="s">
        <v>82</v>
      </c>
      <c r="M101" s="73" t="s">
        <v>83</v>
      </c>
      <c r="N101" s="72" t="s">
        <v>112</v>
      </c>
      <c r="O101" s="72" t="s">
        <v>82</v>
      </c>
      <c r="P101" s="73" t="s">
        <v>83</v>
      </c>
      <c r="Q101" s="72" t="s">
        <v>112</v>
      </c>
      <c r="R101" s="72" t="s">
        <v>82</v>
      </c>
      <c r="S101" s="73" t="s">
        <v>83</v>
      </c>
      <c r="T101" s="72" t="s">
        <v>112</v>
      </c>
      <c r="U101" s="72" t="s">
        <v>82</v>
      </c>
      <c r="V101" s="73" t="s">
        <v>83</v>
      </c>
      <c r="W101" s="72" t="s">
        <v>112</v>
      </c>
      <c r="X101" s="72" t="s">
        <v>82</v>
      </c>
      <c r="Y101" s="73" t="s">
        <v>83</v>
      </c>
      <c r="Z101" s="72" t="s">
        <v>112</v>
      </c>
      <c r="AA101" s="72" t="s">
        <v>82</v>
      </c>
      <c r="AB101" s="73" t="s">
        <v>83</v>
      </c>
      <c r="AC101" s="72" t="s">
        <v>112</v>
      </c>
      <c r="AD101" s="72" t="s">
        <v>82</v>
      </c>
      <c r="AE101" s="73" t="s">
        <v>83</v>
      </c>
      <c r="AF101" s="72" t="s">
        <v>112</v>
      </c>
      <c r="AG101" s="72" t="s">
        <v>82</v>
      </c>
      <c r="AH101" s="72" t="s">
        <v>83</v>
      </c>
    </row>
    <row r="102" spans="1:34" ht="15" customHeight="1">
      <c r="A102" s="276" t="s">
        <v>84</v>
      </c>
      <c r="B102" s="304">
        <v>95.900307721035432</v>
      </c>
      <c r="C102" s="305">
        <v>1.1201270071948479</v>
      </c>
      <c r="D102" s="306">
        <v>312</v>
      </c>
      <c r="E102" s="304">
        <v>45.421624490317058</v>
      </c>
      <c r="F102" s="305">
        <v>3.018273231237941</v>
      </c>
      <c r="G102" s="306">
        <v>293</v>
      </c>
      <c r="H102" s="304">
        <v>99.559420270836185</v>
      </c>
      <c r="I102" s="305">
        <v>0.31136684974673567</v>
      </c>
      <c r="J102" s="306">
        <v>315</v>
      </c>
      <c r="K102" s="304">
        <v>22.644967044234821</v>
      </c>
      <c r="L102" s="305">
        <v>2.557862458271889</v>
      </c>
      <c r="M102" s="306">
        <v>289</v>
      </c>
      <c r="N102" s="304">
        <v>14.27845516108272</v>
      </c>
      <c r="O102" s="305">
        <v>2.101549295793228</v>
      </c>
      <c r="P102" s="306">
        <v>289</v>
      </c>
      <c r="Q102" s="304">
        <v>90.502666396962766</v>
      </c>
      <c r="R102" s="305">
        <v>1.7222336552566571</v>
      </c>
      <c r="S102" s="306">
        <v>305</v>
      </c>
      <c r="T102" s="304">
        <v>21.886771923352178</v>
      </c>
      <c r="U102" s="305">
        <v>2.6327463002437019</v>
      </c>
      <c r="V102" s="306">
        <v>287</v>
      </c>
      <c r="W102" s="304">
        <v>27.183681301132729</v>
      </c>
      <c r="X102" s="305">
        <v>2.6022099674552339</v>
      </c>
      <c r="Y102" s="306">
        <v>289</v>
      </c>
      <c r="Z102" s="304">
        <v>35.798467612215411</v>
      </c>
      <c r="AA102" s="305">
        <v>2.9042560129102628</v>
      </c>
      <c r="AB102" s="306">
        <v>291</v>
      </c>
      <c r="AC102" s="304">
        <v>14.4135640486668</v>
      </c>
      <c r="AD102" s="305">
        <v>2.039826740586105</v>
      </c>
      <c r="AE102" s="306">
        <v>286</v>
      </c>
      <c r="AF102" s="304">
        <v>23.919371777526528</v>
      </c>
      <c r="AG102" s="305">
        <v>2.851492314168695</v>
      </c>
      <c r="AH102" s="307">
        <v>243</v>
      </c>
    </row>
    <row r="103" spans="1:34" ht="15" customHeight="1">
      <c r="A103" s="281" t="s">
        <v>85</v>
      </c>
      <c r="B103" s="309">
        <v>95.037364457179493</v>
      </c>
      <c r="C103" s="310">
        <v>1.325785292803606</v>
      </c>
      <c r="D103" s="311">
        <v>279</v>
      </c>
      <c r="E103" s="309">
        <v>64.35993178960068</v>
      </c>
      <c r="F103" s="310">
        <v>3.0237179404905499</v>
      </c>
      <c r="G103" s="311">
        <v>268</v>
      </c>
      <c r="H103" s="309">
        <v>99.583219100544014</v>
      </c>
      <c r="I103" s="310">
        <v>0.41594870135266487</v>
      </c>
      <c r="J103" s="311">
        <v>283</v>
      </c>
      <c r="K103" s="309">
        <v>14.50817039212062</v>
      </c>
      <c r="L103" s="310">
        <v>2.2289800072027921</v>
      </c>
      <c r="M103" s="311">
        <v>261</v>
      </c>
      <c r="N103" s="309">
        <v>12.10949532235972</v>
      </c>
      <c r="O103" s="310">
        <v>2.046671333488344</v>
      </c>
      <c r="P103" s="311">
        <v>258</v>
      </c>
      <c r="Q103" s="309">
        <v>87.946244522037802</v>
      </c>
      <c r="R103" s="310">
        <v>2.0281529530542119</v>
      </c>
      <c r="S103" s="311">
        <v>276</v>
      </c>
      <c r="T103" s="309">
        <v>11.16808550646868</v>
      </c>
      <c r="U103" s="310">
        <v>1.995823599981893</v>
      </c>
      <c r="V103" s="311">
        <v>259</v>
      </c>
      <c r="W103" s="309">
        <v>20.680362245533299</v>
      </c>
      <c r="X103" s="310">
        <v>2.4449081747461241</v>
      </c>
      <c r="Y103" s="311">
        <v>265</v>
      </c>
      <c r="Z103" s="309">
        <v>35.643719157714983</v>
      </c>
      <c r="AA103" s="310">
        <v>3.0086774865237369</v>
      </c>
      <c r="AB103" s="311">
        <v>266</v>
      </c>
      <c r="AC103" s="309">
        <v>17.395162315144049</v>
      </c>
      <c r="AD103" s="310">
        <v>2.4516816302576032</v>
      </c>
      <c r="AE103" s="311">
        <v>262</v>
      </c>
      <c r="AF103" s="309">
        <v>23.75904272091152</v>
      </c>
      <c r="AG103" s="310">
        <v>2.9714069984311848</v>
      </c>
      <c r="AH103" s="312">
        <v>216</v>
      </c>
    </row>
    <row r="104" spans="1:34" ht="15" customHeight="1">
      <c r="A104" s="276" t="s">
        <v>86</v>
      </c>
      <c r="B104" s="304">
        <v>96.2824565829211</v>
      </c>
      <c r="C104" s="305">
        <v>2.5877402826111631</v>
      </c>
      <c r="D104" s="306">
        <v>48</v>
      </c>
      <c r="E104" s="304">
        <v>68.06400329294172</v>
      </c>
      <c r="F104" s="305">
        <v>6.8587871201361246</v>
      </c>
      <c r="G104" s="306">
        <v>48</v>
      </c>
      <c r="H104" s="304">
        <v>100</v>
      </c>
      <c r="I104" s="305"/>
      <c r="J104" s="306">
        <v>48</v>
      </c>
      <c r="K104" s="304">
        <v>34.185468320264228</v>
      </c>
      <c r="L104" s="305">
        <v>7.065571565547919</v>
      </c>
      <c r="M104" s="306">
        <v>46</v>
      </c>
      <c r="N104" s="304">
        <v>10.567256784592381</v>
      </c>
      <c r="O104" s="305">
        <v>5.0125789558215246</v>
      </c>
      <c r="P104" s="306">
        <v>45</v>
      </c>
      <c r="Q104" s="304">
        <v>85.996003602626928</v>
      </c>
      <c r="R104" s="305">
        <v>4.9760661159650557</v>
      </c>
      <c r="S104" s="306">
        <v>47</v>
      </c>
      <c r="T104" s="304">
        <v>25.455543486735241</v>
      </c>
      <c r="U104" s="305">
        <v>6.4637366799685418</v>
      </c>
      <c r="V104" s="306">
        <v>46</v>
      </c>
      <c r="W104" s="304">
        <v>17.554554863029011</v>
      </c>
      <c r="X104" s="305">
        <v>5.4103183765692346</v>
      </c>
      <c r="Y104" s="306">
        <v>46</v>
      </c>
      <c r="Z104" s="304">
        <v>35.5762858861873</v>
      </c>
      <c r="AA104" s="305">
        <v>7.2954226555685802</v>
      </c>
      <c r="AB104" s="306">
        <v>44</v>
      </c>
      <c r="AC104" s="304">
        <v>26.186396312311182</v>
      </c>
      <c r="AD104" s="305">
        <v>6.3863695093786426</v>
      </c>
      <c r="AE104" s="306">
        <v>46</v>
      </c>
      <c r="AF104" s="304">
        <v>47.801788446607468</v>
      </c>
      <c r="AG104" s="305">
        <v>8.3143209757195642</v>
      </c>
      <c r="AH104" s="307">
        <v>37</v>
      </c>
    </row>
    <row r="105" spans="1:34" ht="15" customHeight="1">
      <c r="A105" s="281" t="s">
        <v>87</v>
      </c>
      <c r="B105" s="328">
        <v>93.82098502100375</v>
      </c>
      <c r="C105" s="329">
        <v>2.7146635568497408</v>
      </c>
      <c r="D105" s="330">
        <v>64</v>
      </c>
      <c r="E105" s="328">
        <v>60.252260541773062</v>
      </c>
      <c r="F105" s="329">
        <v>6.4614958527916198</v>
      </c>
      <c r="G105" s="330">
        <v>60</v>
      </c>
      <c r="H105" s="328">
        <v>100</v>
      </c>
      <c r="I105" s="329"/>
      <c r="J105" s="330">
        <v>63</v>
      </c>
      <c r="K105" s="328">
        <v>8.9857370067604059</v>
      </c>
      <c r="L105" s="329">
        <v>3.9082164713559528</v>
      </c>
      <c r="M105" s="330">
        <v>56</v>
      </c>
      <c r="N105" s="328">
        <v>12.703288992036491</v>
      </c>
      <c r="O105" s="329">
        <v>4.8933918625253838</v>
      </c>
      <c r="P105" s="330">
        <v>55</v>
      </c>
      <c r="Q105" s="328">
        <v>80.888851398767002</v>
      </c>
      <c r="R105" s="329">
        <v>5.0424528926028502</v>
      </c>
      <c r="S105" s="330">
        <v>61</v>
      </c>
      <c r="T105" s="328">
        <v>9.5360610647354545</v>
      </c>
      <c r="U105" s="329">
        <v>4.1070869481183578</v>
      </c>
      <c r="V105" s="330">
        <v>55</v>
      </c>
      <c r="W105" s="328">
        <v>24.31919677900434</v>
      </c>
      <c r="X105" s="329">
        <v>5.9556756581225132</v>
      </c>
      <c r="Y105" s="330">
        <v>54</v>
      </c>
      <c r="Z105" s="328">
        <v>38.366822963984262</v>
      </c>
      <c r="AA105" s="329">
        <v>6.7821892871109988</v>
      </c>
      <c r="AB105" s="330">
        <v>54</v>
      </c>
      <c r="AC105" s="328">
        <v>22.33197242924307</v>
      </c>
      <c r="AD105" s="329">
        <v>5.8092134474363153</v>
      </c>
      <c r="AE105" s="330">
        <v>55</v>
      </c>
      <c r="AF105" s="328">
        <v>18.893768508606119</v>
      </c>
      <c r="AG105" s="329">
        <v>6.5384448522045346</v>
      </c>
      <c r="AH105" s="331">
        <v>38</v>
      </c>
    </row>
    <row r="106" spans="1:34" ht="15" customHeight="1">
      <c r="A106" s="276" t="s">
        <v>88</v>
      </c>
      <c r="B106" s="336" t="s">
        <v>429</v>
      </c>
      <c r="C106" s="337" t="s">
        <v>429</v>
      </c>
      <c r="D106" s="338" t="s">
        <v>429</v>
      </c>
      <c r="E106" s="336" t="s">
        <v>429</v>
      </c>
      <c r="F106" s="337" t="s">
        <v>429</v>
      </c>
      <c r="G106" s="338" t="s">
        <v>429</v>
      </c>
      <c r="H106" s="336" t="s">
        <v>429</v>
      </c>
      <c r="I106" s="337" t="s">
        <v>429</v>
      </c>
      <c r="J106" s="338" t="s">
        <v>429</v>
      </c>
      <c r="K106" s="336" t="s">
        <v>429</v>
      </c>
      <c r="L106" s="337" t="s">
        <v>429</v>
      </c>
      <c r="M106" s="338" t="s">
        <v>429</v>
      </c>
      <c r="N106" s="336" t="s">
        <v>429</v>
      </c>
      <c r="O106" s="337" t="s">
        <v>429</v>
      </c>
      <c r="P106" s="338" t="s">
        <v>429</v>
      </c>
      <c r="Q106" s="336" t="s">
        <v>429</v>
      </c>
      <c r="R106" s="337" t="s">
        <v>429</v>
      </c>
      <c r="S106" s="338" t="s">
        <v>429</v>
      </c>
      <c r="T106" s="336" t="s">
        <v>429</v>
      </c>
      <c r="U106" s="337" t="s">
        <v>429</v>
      </c>
      <c r="V106" s="338" t="s">
        <v>429</v>
      </c>
      <c r="W106" s="336" t="s">
        <v>429</v>
      </c>
      <c r="X106" s="337" t="s">
        <v>429</v>
      </c>
      <c r="Y106" s="338" t="s">
        <v>429</v>
      </c>
      <c r="Z106" s="336" t="s">
        <v>429</v>
      </c>
      <c r="AA106" s="337" t="s">
        <v>429</v>
      </c>
      <c r="AB106" s="338" t="s">
        <v>429</v>
      </c>
      <c r="AC106" s="336" t="s">
        <v>429</v>
      </c>
      <c r="AD106" s="337" t="s">
        <v>429</v>
      </c>
      <c r="AE106" s="338" t="s">
        <v>429</v>
      </c>
      <c r="AF106" s="336" t="s">
        <v>429</v>
      </c>
      <c r="AG106" s="337" t="s">
        <v>429</v>
      </c>
      <c r="AH106" s="339" t="s">
        <v>429</v>
      </c>
    </row>
    <row r="107" spans="1:34" ht="15" customHeight="1">
      <c r="A107" s="281" t="s">
        <v>89</v>
      </c>
      <c r="B107" s="328" t="s">
        <v>429</v>
      </c>
      <c r="C107" s="329" t="s">
        <v>429</v>
      </c>
      <c r="D107" s="330" t="s">
        <v>429</v>
      </c>
      <c r="E107" s="328" t="s">
        <v>429</v>
      </c>
      <c r="F107" s="329" t="s">
        <v>429</v>
      </c>
      <c r="G107" s="330" t="s">
        <v>429</v>
      </c>
      <c r="H107" s="328" t="s">
        <v>429</v>
      </c>
      <c r="I107" s="329" t="s">
        <v>429</v>
      </c>
      <c r="J107" s="330" t="s">
        <v>429</v>
      </c>
      <c r="K107" s="328" t="s">
        <v>429</v>
      </c>
      <c r="L107" s="329" t="s">
        <v>429</v>
      </c>
      <c r="M107" s="330" t="s">
        <v>429</v>
      </c>
      <c r="N107" s="328" t="s">
        <v>429</v>
      </c>
      <c r="O107" s="329" t="s">
        <v>429</v>
      </c>
      <c r="P107" s="330" t="s">
        <v>429</v>
      </c>
      <c r="Q107" s="328" t="s">
        <v>429</v>
      </c>
      <c r="R107" s="329" t="s">
        <v>429</v>
      </c>
      <c r="S107" s="330" t="s">
        <v>429</v>
      </c>
      <c r="T107" s="328" t="s">
        <v>429</v>
      </c>
      <c r="U107" s="329" t="s">
        <v>429</v>
      </c>
      <c r="V107" s="330" t="s">
        <v>429</v>
      </c>
      <c r="W107" s="328" t="s">
        <v>429</v>
      </c>
      <c r="X107" s="329" t="s">
        <v>429</v>
      </c>
      <c r="Y107" s="330" t="s">
        <v>429</v>
      </c>
      <c r="Z107" s="328" t="s">
        <v>429</v>
      </c>
      <c r="AA107" s="329" t="s">
        <v>429</v>
      </c>
      <c r="AB107" s="330" t="s">
        <v>429</v>
      </c>
      <c r="AC107" s="328" t="s">
        <v>429</v>
      </c>
      <c r="AD107" s="329" t="s">
        <v>429</v>
      </c>
      <c r="AE107" s="330" t="s">
        <v>429</v>
      </c>
      <c r="AF107" s="328" t="s">
        <v>429</v>
      </c>
      <c r="AG107" s="329" t="s">
        <v>429</v>
      </c>
      <c r="AH107" s="331" t="s">
        <v>429</v>
      </c>
    </row>
    <row r="108" spans="1:34" ht="15" customHeight="1">
      <c r="A108" s="276" t="s">
        <v>90</v>
      </c>
      <c r="B108" s="336">
        <v>97.973652565014206</v>
      </c>
      <c r="C108" s="337">
        <v>1.19090043042164</v>
      </c>
      <c r="D108" s="338">
        <v>134</v>
      </c>
      <c r="E108" s="336">
        <v>55.439125506531568</v>
      </c>
      <c r="F108" s="337">
        <v>4.6000775552686646</v>
      </c>
      <c r="G108" s="338">
        <v>126</v>
      </c>
      <c r="H108" s="336">
        <v>99.337045581897527</v>
      </c>
      <c r="I108" s="337">
        <v>0.66143925916956769</v>
      </c>
      <c r="J108" s="338">
        <v>133</v>
      </c>
      <c r="K108" s="336">
        <v>14.51786137157405</v>
      </c>
      <c r="L108" s="337">
        <v>3.3101598194438848</v>
      </c>
      <c r="M108" s="338">
        <v>122</v>
      </c>
      <c r="N108" s="336">
        <v>17.241943863383071</v>
      </c>
      <c r="O108" s="337">
        <v>3.679856269378603</v>
      </c>
      <c r="P108" s="338">
        <v>123</v>
      </c>
      <c r="Q108" s="336">
        <v>93.783957579447744</v>
      </c>
      <c r="R108" s="337">
        <v>2.1801605827250392</v>
      </c>
      <c r="S108" s="338">
        <v>131</v>
      </c>
      <c r="T108" s="336">
        <v>10.27400991784412</v>
      </c>
      <c r="U108" s="337">
        <v>2.6847836968250709</v>
      </c>
      <c r="V108" s="338">
        <v>121</v>
      </c>
      <c r="W108" s="336">
        <v>24.140942593346121</v>
      </c>
      <c r="X108" s="337">
        <v>3.759302101174895</v>
      </c>
      <c r="Y108" s="338">
        <v>124</v>
      </c>
      <c r="Z108" s="336">
        <v>40.107673741923747</v>
      </c>
      <c r="AA108" s="337">
        <v>4.5421628756807753</v>
      </c>
      <c r="AB108" s="338">
        <v>122</v>
      </c>
      <c r="AC108" s="336">
        <v>15.84051232484161</v>
      </c>
      <c r="AD108" s="337">
        <v>3.3353133538981679</v>
      </c>
      <c r="AE108" s="338">
        <v>123</v>
      </c>
      <c r="AF108" s="336">
        <v>24.420922005856308</v>
      </c>
      <c r="AG108" s="337">
        <v>4.2679757994331426</v>
      </c>
      <c r="AH108" s="339">
        <v>109</v>
      </c>
    </row>
    <row r="109" spans="1:34" ht="15" customHeight="1">
      <c r="A109" s="281" t="s">
        <v>91</v>
      </c>
      <c r="B109" s="328" t="s">
        <v>429</v>
      </c>
      <c r="C109" s="329" t="s">
        <v>429</v>
      </c>
      <c r="D109" s="330" t="s">
        <v>429</v>
      </c>
      <c r="E109" s="328" t="s">
        <v>429</v>
      </c>
      <c r="F109" s="329" t="s">
        <v>429</v>
      </c>
      <c r="G109" s="330" t="s">
        <v>429</v>
      </c>
      <c r="H109" s="328" t="s">
        <v>429</v>
      </c>
      <c r="I109" s="329" t="s">
        <v>429</v>
      </c>
      <c r="J109" s="330" t="s">
        <v>429</v>
      </c>
      <c r="K109" s="328" t="s">
        <v>429</v>
      </c>
      <c r="L109" s="329" t="s">
        <v>429</v>
      </c>
      <c r="M109" s="330" t="s">
        <v>429</v>
      </c>
      <c r="N109" s="328" t="s">
        <v>429</v>
      </c>
      <c r="O109" s="329" t="s">
        <v>429</v>
      </c>
      <c r="P109" s="330" t="s">
        <v>429</v>
      </c>
      <c r="Q109" s="328" t="s">
        <v>429</v>
      </c>
      <c r="R109" s="329" t="s">
        <v>429</v>
      </c>
      <c r="S109" s="330" t="s">
        <v>429</v>
      </c>
      <c r="T109" s="328" t="s">
        <v>429</v>
      </c>
      <c r="U109" s="329" t="s">
        <v>429</v>
      </c>
      <c r="V109" s="330" t="s">
        <v>429</v>
      </c>
      <c r="W109" s="328" t="s">
        <v>429</v>
      </c>
      <c r="X109" s="329" t="s">
        <v>429</v>
      </c>
      <c r="Y109" s="330" t="s">
        <v>429</v>
      </c>
      <c r="Z109" s="328" t="s">
        <v>429</v>
      </c>
      <c r="AA109" s="329" t="s">
        <v>429</v>
      </c>
      <c r="AB109" s="330" t="s">
        <v>429</v>
      </c>
      <c r="AC109" s="328" t="s">
        <v>429</v>
      </c>
      <c r="AD109" s="329" t="s">
        <v>429</v>
      </c>
      <c r="AE109" s="330" t="s">
        <v>429</v>
      </c>
      <c r="AF109" s="328" t="s">
        <v>429</v>
      </c>
      <c r="AG109" s="329" t="s">
        <v>429</v>
      </c>
      <c r="AH109" s="331" t="s">
        <v>429</v>
      </c>
    </row>
    <row r="110" spans="1:34" ht="15" customHeight="1">
      <c r="A110" s="276" t="s">
        <v>92</v>
      </c>
      <c r="B110" s="336">
        <v>96.132735315717099</v>
      </c>
      <c r="C110" s="337">
        <v>1.7819532355878269</v>
      </c>
      <c r="D110" s="338">
        <v>139</v>
      </c>
      <c r="E110" s="336">
        <v>62.564468833091027</v>
      </c>
      <c r="F110" s="337">
        <v>4.2779263539750367</v>
      </c>
      <c r="G110" s="338">
        <v>135</v>
      </c>
      <c r="H110" s="336">
        <v>100</v>
      </c>
      <c r="I110" s="337"/>
      <c r="J110" s="338">
        <v>140</v>
      </c>
      <c r="K110" s="336">
        <v>11.08536581066018</v>
      </c>
      <c r="L110" s="337">
        <v>2.819254892670382</v>
      </c>
      <c r="M110" s="338">
        <v>130</v>
      </c>
      <c r="N110" s="336">
        <v>4.9694825994972573</v>
      </c>
      <c r="O110" s="337">
        <v>1.866282472211235</v>
      </c>
      <c r="P110" s="338">
        <v>132</v>
      </c>
      <c r="Q110" s="336">
        <v>90.974332357612468</v>
      </c>
      <c r="R110" s="337">
        <v>2.4713846304735032</v>
      </c>
      <c r="S110" s="338">
        <v>137</v>
      </c>
      <c r="T110" s="336">
        <v>16.31574350629111</v>
      </c>
      <c r="U110" s="337">
        <v>3.337274089995574</v>
      </c>
      <c r="V110" s="338">
        <v>133</v>
      </c>
      <c r="W110" s="336">
        <v>34.546974865646668</v>
      </c>
      <c r="X110" s="337">
        <v>4.1359491411785774</v>
      </c>
      <c r="Y110" s="338">
        <v>136</v>
      </c>
      <c r="Z110" s="336">
        <v>39.845112596632717</v>
      </c>
      <c r="AA110" s="337">
        <v>4.3881351597404281</v>
      </c>
      <c r="AB110" s="338">
        <v>132</v>
      </c>
      <c r="AC110" s="336">
        <v>21.684209413663989</v>
      </c>
      <c r="AD110" s="337">
        <v>3.7120977465567222</v>
      </c>
      <c r="AE110" s="338">
        <v>135</v>
      </c>
      <c r="AF110" s="336">
        <v>18.952537702590149</v>
      </c>
      <c r="AG110" s="337">
        <v>3.7843121040254788</v>
      </c>
      <c r="AH110" s="339">
        <v>107</v>
      </c>
    </row>
    <row r="111" spans="1:34" ht="15" customHeight="1">
      <c r="A111" s="281" t="s">
        <v>93</v>
      </c>
      <c r="B111" s="328">
        <v>94.875481949509904</v>
      </c>
      <c r="C111" s="329">
        <v>1.2362654897684611</v>
      </c>
      <c r="D111" s="330">
        <v>303</v>
      </c>
      <c r="E111" s="328">
        <v>60.238050771035709</v>
      </c>
      <c r="F111" s="329">
        <v>2.946343349650252</v>
      </c>
      <c r="G111" s="330">
        <v>293</v>
      </c>
      <c r="H111" s="328">
        <v>99.497196904427071</v>
      </c>
      <c r="I111" s="329">
        <v>0.35508550802118721</v>
      </c>
      <c r="J111" s="330">
        <v>304</v>
      </c>
      <c r="K111" s="328">
        <v>10.66426889597388</v>
      </c>
      <c r="L111" s="329">
        <v>1.8203857328752191</v>
      </c>
      <c r="M111" s="330">
        <v>289</v>
      </c>
      <c r="N111" s="328">
        <v>6.8904018236976077</v>
      </c>
      <c r="O111" s="329">
        <v>1.623619983582677</v>
      </c>
      <c r="P111" s="330">
        <v>287</v>
      </c>
      <c r="Q111" s="328">
        <v>92.760176028037151</v>
      </c>
      <c r="R111" s="329">
        <v>1.476565036637111</v>
      </c>
      <c r="S111" s="330">
        <v>299</v>
      </c>
      <c r="T111" s="328">
        <v>20.926444694447589</v>
      </c>
      <c r="U111" s="329">
        <v>2.4511091737218051</v>
      </c>
      <c r="V111" s="330">
        <v>289</v>
      </c>
      <c r="W111" s="328">
        <v>22.228395720522862</v>
      </c>
      <c r="X111" s="329">
        <v>2.4242055763474251</v>
      </c>
      <c r="Y111" s="330">
        <v>292</v>
      </c>
      <c r="Z111" s="328">
        <v>33.938280646472393</v>
      </c>
      <c r="AA111" s="329">
        <v>2.8452016549266279</v>
      </c>
      <c r="AB111" s="330">
        <v>287</v>
      </c>
      <c r="AC111" s="328">
        <v>22.185774990105539</v>
      </c>
      <c r="AD111" s="329">
        <v>2.5108648027747131</v>
      </c>
      <c r="AE111" s="330">
        <v>292</v>
      </c>
      <c r="AF111" s="328">
        <v>22.36938382496076</v>
      </c>
      <c r="AG111" s="329">
        <v>2.7278934433092532</v>
      </c>
      <c r="AH111" s="331">
        <v>247</v>
      </c>
    </row>
    <row r="112" spans="1:34" ht="15" customHeight="1">
      <c r="A112" s="276" t="s">
        <v>94</v>
      </c>
      <c r="B112" s="336">
        <v>93.001292454748437</v>
      </c>
      <c r="C112" s="337">
        <v>2.5753681733392559</v>
      </c>
      <c r="D112" s="338">
        <v>119</v>
      </c>
      <c r="E112" s="336">
        <v>62.863669774594953</v>
      </c>
      <c r="F112" s="337">
        <v>4.6154848445168586</v>
      </c>
      <c r="G112" s="338">
        <v>116</v>
      </c>
      <c r="H112" s="336">
        <v>98.078975047632412</v>
      </c>
      <c r="I112" s="337">
        <v>1.3921003726447361</v>
      </c>
      <c r="J112" s="338">
        <v>119</v>
      </c>
      <c r="K112" s="336">
        <v>6.8836610100696287</v>
      </c>
      <c r="L112" s="337">
        <v>2.5021544043872561</v>
      </c>
      <c r="M112" s="338">
        <v>112</v>
      </c>
      <c r="N112" s="336">
        <v>6.8670531369350281</v>
      </c>
      <c r="O112" s="337">
        <v>2.405049385905365</v>
      </c>
      <c r="P112" s="338">
        <v>111</v>
      </c>
      <c r="Q112" s="336">
        <v>83.348642943079426</v>
      </c>
      <c r="R112" s="337">
        <v>3.5921969661272928</v>
      </c>
      <c r="S112" s="338">
        <v>115</v>
      </c>
      <c r="T112" s="336">
        <v>13.82028144526253</v>
      </c>
      <c r="U112" s="337">
        <v>3.6052033220447872</v>
      </c>
      <c r="V112" s="338">
        <v>112</v>
      </c>
      <c r="W112" s="336">
        <v>16.155682978344061</v>
      </c>
      <c r="X112" s="337">
        <v>3.5657225136772328</v>
      </c>
      <c r="Y112" s="338">
        <v>112</v>
      </c>
      <c r="Z112" s="336">
        <v>31.797879050573279</v>
      </c>
      <c r="AA112" s="337">
        <v>4.5823418359002908</v>
      </c>
      <c r="AB112" s="338">
        <v>114</v>
      </c>
      <c r="AC112" s="336">
        <v>19.692996411737042</v>
      </c>
      <c r="AD112" s="337">
        <v>3.9217705580203051</v>
      </c>
      <c r="AE112" s="338">
        <v>111</v>
      </c>
      <c r="AF112" s="336">
        <v>27.974250235121481</v>
      </c>
      <c r="AG112" s="337">
        <v>4.8770522131449541</v>
      </c>
      <c r="AH112" s="339">
        <v>93</v>
      </c>
    </row>
    <row r="113" spans="1:34" ht="15" customHeight="1">
      <c r="A113" s="281" t="s">
        <v>95</v>
      </c>
      <c r="B113" s="328" t="s">
        <v>429</v>
      </c>
      <c r="C113" s="329" t="s">
        <v>429</v>
      </c>
      <c r="D113" s="330" t="s">
        <v>429</v>
      </c>
      <c r="E113" s="328" t="s">
        <v>429</v>
      </c>
      <c r="F113" s="329" t="s">
        <v>429</v>
      </c>
      <c r="G113" s="330" t="s">
        <v>429</v>
      </c>
      <c r="H113" s="328" t="s">
        <v>429</v>
      </c>
      <c r="I113" s="329" t="s">
        <v>429</v>
      </c>
      <c r="J113" s="330" t="s">
        <v>429</v>
      </c>
      <c r="K113" s="328" t="s">
        <v>429</v>
      </c>
      <c r="L113" s="329" t="s">
        <v>429</v>
      </c>
      <c r="M113" s="330" t="s">
        <v>429</v>
      </c>
      <c r="N113" s="328" t="s">
        <v>429</v>
      </c>
      <c r="O113" s="329" t="s">
        <v>429</v>
      </c>
      <c r="P113" s="330" t="s">
        <v>429</v>
      </c>
      <c r="Q113" s="328" t="s">
        <v>429</v>
      </c>
      <c r="R113" s="329" t="s">
        <v>429</v>
      </c>
      <c r="S113" s="330" t="s">
        <v>429</v>
      </c>
      <c r="T113" s="328" t="s">
        <v>429</v>
      </c>
      <c r="U113" s="329" t="s">
        <v>429</v>
      </c>
      <c r="V113" s="330" t="s">
        <v>429</v>
      </c>
      <c r="W113" s="328" t="s">
        <v>429</v>
      </c>
      <c r="X113" s="329" t="s">
        <v>429</v>
      </c>
      <c r="Y113" s="330" t="s">
        <v>429</v>
      </c>
      <c r="Z113" s="328" t="s">
        <v>429</v>
      </c>
      <c r="AA113" s="329" t="s">
        <v>429</v>
      </c>
      <c r="AB113" s="330" t="s">
        <v>429</v>
      </c>
      <c r="AC113" s="328" t="s">
        <v>429</v>
      </c>
      <c r="AD113" s="329" t="s">
        <v>429</v>
      </c>
      <c r="AE113" s="330" t="s">
        <v>429</v>
      </c>
      <c r="AF113" s="328" t="s">
        <v>429</v>
      </c>
      <c r="AG113" s="329" t="s">
        <v>429</v>
      </c>
      <c r="AH113" s="331" t="s">
        <v>429</v>
      </c>
    </row>
    <row r="114" spans="1:34" ht="15" customHeight="1">
      <c r="A114" s="276" t="s">
        <v>96</v>
      </c>
      <c r="B114" s="336">
        <v>92.67613044030449</v>
      </c>
      <c r="C114" s="337">
        <v>2.5455581060486629</v>
      </c>
      <c r="D114" s="338">
        <v>103</v>
      </c>
      <c r="E114" s="336">
        <v>60.582624791460283</v>
      </c>
      <c r="F114" s="337">
        <v>5.0436702408476011</v>
      </c>
      <c r="G114" s="338">
        <v>99</v>
      </c>
      <c r="H114" s="336">
        <v>100</v>
      </c>
      <c r="I114" s="337"/>
      <c r="J114" s="338">
        <v>104</v>
      </c>
      <c r="K114" s="336">
        <v>12.967743504084019</v>
      </c>
      <c r="L114" s="337">
        <v>3.4182961352279801</v>
      </c>
      <c r="M114" s="338">
        <v>98</v>
      </c>
      <c r="N114" s="336">
        <v>8.3565954786298118</v>
      </c>
      <c r="O114" s="337">
        <v>2.9669640320551882</v>
      </c>
      <c r="P114" s="338">
        <v>99</v>
      </c>
      <c r="Q114" s="336">
        <v>92.918302693950935</v>
      </c>
      <c r="R114" s="337">
        <v>2.481915123275245</v>
      </c>
      <c r="S114" s="338">
        <v>103</v>
      </c>
      <c r="T114" s="336">
        <v>19.335037565711279</v>
      </c>
      <c r="U114" s="337">
        <v>4.2221024112675956</v>
      </c>
      <c r="V114" s="338">
        <v>98</v>
      </c>
      <c r="W114" s="336">
        <v>19.01828526691336</v>
      </c>
      <c r="X114" s="337">
        <v>4.0422463518925156</v>
      </c>
      <c r="Y114" s="338">
        <v>99</v>
      </c>
      <c r="Z114" s="336">
        <v>37.295450108581981</v>
      </c>
      <c r="AA114" s="337">
        <v>5.0820879947255007</v>
      </c>
      <c r="AB114" s="338">
        <v>98</v>
      </c>
      <c r="AC114" s="336">
        <v>15.91910720296619</v>
      </c>
      <c r="AD114" s="337">
        <v>3.8719496555205062</v>
      </c>
      <c r="AE114" s="338">
        <v>97</v>
      </c>
      <c r="AF114" s="336">
        <v>15.58557198571256</v>
      </c>
      <c r="AG114" s="337">
        <v>4.4312234501526762</v>
      </c>
      <c r="AH114" s="339">
        <v>80</v>
      </c>
    </row>
    <row r="115" spans="1:34" ht="15" customHeight="1">
      <c r="A115" s="281" t="s">
        <v>97</v>
      </c>
      <c r="B115" s="328" t="s">
        <v>429</v>
      </c>
      <c r="C115" s="329" t="s">
        <v>429</v>
      </c>
      <c r="D115" s="330" t="s">
        <v>429</v>
      </c>
      <c r="E115" s="328" t="s">
        <v>429</v>
      </c>
      <c r="F115" s="329" t="s">
        <v>429</v>
      </c>
      <c r="G115" s="330" t="s">
        <v>429</v>
      </c>
      <c r="H115" s="328" t="s">
        <v>429</v>
      </c>
      <c r="I115" s="329" t="s">
        <v>429</v>
      </c>
      <c r="J115" s="330" t="s">
        <v>429</v>
      </c>
      <c r="K115" s="328" t="s">
        <v>429</v>
      </c>
      <c r="L115" s="329" t="s">
        <v>429</v>
      </c>
      <c r="M115" s="330" t="s">
        <v>429</v>
      </c>
      <c r="N115" s="328" t="s">
        <v>429</v>
      </c>
      <c r="O115" s="329" t="s">
        <v>429</v>
      </c>
      <c r="P115" s="330" t="s">
        <v>429</v>
      </c>
      <c r="Q115" s="328" t="s">
        <v>429</v>
      </c>
      <c r="R115" s="329" t="s">
        <v>429</v>
      </c>
      <c r="S115" s="330" t="s">
        <v>429</v>
      </c>
      <c r="T115" s="328" t="s">
        <v>429</v>
      </c>
      <c r="U115" s="329" t="s">
        <v>429</v>
      </c>
      <c r="V115" s="330" t="s">
        <v>429</v>
      </c>
      <c r="W115" s="328" t="s">
        <v>429</v>
      </c>
      <c r="X115" s="329" t="s">
        <v>429</v>
      </c>
      <c r="Y115" s="330" t="s">
        <v>429</v>
      </c>
      <c r="Z115" s="328" t="s">
        <v>429</v>
      </c>
      <c r="AA115" s="329" t="s">
        <v>429</v>
      </c>
      <c r="AB115" s="330" t="s">
        <v>429</v>
      </c>
      <c r="AC115" s="328" t="s">
        <v>429</v>
      </c>
      <c r="AD115" s="329" t="s">
        <v>429</v>
      </c>
      <c r="AE115" s="330" t="s">
        <v>429</v>
      </c>
      <c r="AF115" s="328" t="s">
        <v>429</v>
      </c>
      <c r="AG115" s="329" t="s">
        <v>429</v>
      </c>
      <c r="AH115" s="331" t="s">
        <v>429</v>
      </c>
    </row>
    <row r="116" spans="1:34" ht="15" customHeight="1">
      <c r="A116" s="276" t="s">
        <v>98</v>
      </c>
      <c r="B116" s="336" t="s">
        <v>429</v>
      </c>
      <c r="C116" s="337" t="s">
        <v>429</v>
      </c>
      <c r="D116" s="338" t="s">
        <v>429</v>
      </c>
      <c r="E116" s="336" t="s">
        <v>429</v>
      </c>
      <c r="F116" s="337" t="s">
        <v>429</v>
      </c>
      <c r="G116" s="338" t="s">
        <v>429</v>
      </c>
      <c r="H116" s="336" t="s">
        <v>429</v>
      </c>
      <c r="I116" s="337" t="s">
        <v>429</v>
      </c>
      <c r="J116" s="338" t="s">
        <v>429</v>
      </c>
      <c r="K116" s="336" t="s">
        <v>429</v>
      </c>
      <c r="L116" s="337" t="s">
        <v>429</v>
      </c>
      <c r="M116" s="338" t="s">
        <v>429</v>
      </c>
      <c r="N116" s="336" t="s">
        <v>429</v>
      </c>
      <c r="O116" s="337" t="s">
        <v>429</v>
      </c>
      <c r="P116" s="338" t="s">
        <v>429</v>
      </c>
      <c r="Q116" s="336" t="s">
        <v>429</v>
      </c>
      <c r="R116" s="337" t="s">
        <v>429</v>
      </c>
      <c r="S116" s="338" t="s">
        <v>429</v>
      </c>
      <c r="T116" s="336" t="s">
        <v>429</v>
      </c>
      <c r="U116" s="337" t="s">
        <v>429</v>
      </c>
      <c r="V116" s="338" t="s">
        <v>429</v>
      </c>
      <c r="W116" s="336" t="s">
        <v>429</v>
      </c>
      <c r="X116" s="337" t="s">
        <v>429</v>
      </c>
      <c r="Y116" s="338" t="s">
        <v>429</v>
      </c>
      <c r="Z116" s="336" t="s">
        <v>429</v>
      </c>
      <c r="AA116" s="337" t="s">
        <v>429</v>
      </c>
      <c r="AB116" s="338" t="s">
        <v>429</v>
      </c>
      <c r="AC116" s="336" t="s">
        <v>429</v>
      </c>
      <c r="AD116" s="337" t="s">
        <v>429</v>
      </c>
      <c r="AE116" s="338" t="s">
        <v>429</v>
      </c>
      <c r="AF116" s="336" t="s">
        <v>429</v>
      </c>
      <c r="AG116" s="337" t="s">
        <v>429</v>
      </c>
      <c r="AH116" s="339" t="s">
        <v>429</v>
      </c>
    </row>
    <row r="117" spans="1:34" ht="15" customHeight="1" thickBot="1">
      <c r="A117" s="286" t="s">
        <v>99</v>
      </c>
      <c r="B117" s="340">
        <v>96.462147184247186</v>
      </c>
      <c r="C117" s="341">
        <v>2.4675617341970839</v>
      </c>
      <c r="D117" s="342">
        <v>57</v>
      </c>
      <c r="E117" s="340">
        <v>60.901848109149668</v>
      </c>
      <c r="F117" s="341">
        <v>6.7113814186981537</v>
      </c>
      <c r="G117" s="342">
        <v>54</v>
      </c>
      <c r="H117" s="340">
        <v>100</v>
      </c>
      <c r="I117" s="341"/>
      <c r="J117" s="342">
        <v>57</v>
      </c>
      <c r="K117" s="340">
        <v>13.93507470598802</v>
      </c>
      <c r="L117" s="341">
        <v>4.9663712198127481</v>
      </c>
      <c r="M117" s="342">
        <v>52</v>
      </c>
      <c r="N117" s="340">
        <v>18.94249862134923</v>
      </c>
      <c r="O117" s="341">
        <v>5.6086965055173987</v>
      </c>
      <c r="P117" s="342">
        <v>51</v>
      </c>
      <c r="Q117" s="340">
        <v>89.004231588099827</v>
      </c>
      <c r="R117" s="341">
        <v>4.6637807692452116</v>
      </c>
      <c r="S117" s="342">
        <v>55</v>
      </c>
      <c r="T117" s="340">
        <v>14.847626690143329</v>
      </c>
      <c r="U117" s="341">
        <v>5.2644465438761081</v>
      </c>
      <c r="V117" s="342">
        <v>52</v>
      </c>
      <c r="W117" s="340">
        <v>30.137397526580308</v>
      </c>
      <c r="X117" s="341">
        <v>6.6329013628334366</v>
      </c>
      <c r="Y117" s="342">
        <v>51</v>
      </c>
      <c r="Z117" s="340">
        <v>48.076006404506501</v>
      </c>
      <c r="AA117" s="341">
        <v>6.9327218354570261</v>
      </c>
      <c r="AB117" s="342">
        <v>54</v>
      </c>
      <c r="AC117" s="340">
        <v>18.091806794105569</v>
      </c>
      <c r="AD117" s="341">
        <v>5.3536095569066147</v>
      </c>
      <c r="AE117" s="342">
        <v>51</v>
      </c>
      <c r="AF117" s="340">
        <v>22.53437234270428</v>
      </c>
      <c r="AG117" s="341">
        <v>6.6263661222860062</v>
      </c>
      <c r="AH117" s="343">
        <v>44</v>
      </c>
    </row>
    <row r="118" spans="1:34" ht="15" customHeight="1">
      <c r="A118" s="291" t="s">
        <v>100</v>
      </c>
      <c r="B118" s="332">
        <v>95.373255718226773</v>
      </c>
      <c r="C118" s="333">
        <v>0.5906051954729743</v>
      </c>
      <c r="D118" s="334">
        <v>1391</v>
      </c>
      <c r="E118" s="332">
        <v>57.878701002488647</v>
      </c>
      <c r="F118" s="333">
        <v>1.4107885321126119</v>
      </c>
      <c r="G118" s="334">
        <v>1333</v>
      </c>
      <c r="H118" s="332">
        <v>99.163181992743532</v>
      </c>
      <c r="I118" s="333">
        <v>0.25272018039481198</v>
      </c>
      <c r="J118" s="334">
        <v>1399</v>
      </c>
      <c r="K118" s="332">
        <v>15.471615040179531</v>
      </c>
      <c r="L118" s="333">
        <v>1.027775668009403</v>
      </c>
      <c r="M118" s="334">
        <v>1305</v>
      </c>
      <c r="N118" s="332">
        <v>10.5181271128488</v>
      </c>
      <c r="O118" s="333">
        <v>0.87701182994636995</v>
      </c>
      <c r="P118" s="334">
        <v>1301</v>
      </c>
      <c r="Q118" s="332">
        <v>89.311159287760375</v>
      </c>
      <c r="R118" s="333">
        <v>0.85928794276508846</v>
      </c>
      <c r="S118" s="334">
        <v>1368</v>
      </c>
      <c r="T118" s="332">
        <v>17.55925353862261</v>
      </c>
      <c r="U118" s="333">
        <v>1.1200051554075501</v>
      </c>
      <c r="V118" s="334">
        <v>1300</v>
      </c>
      <c r="W118" s="332">
        <v>24.54188101985358</v>
      </c>
      <c r="X118" s="333">
        <v>1.188685013315008</v>
      </c>
      <c r="Y118" s="334">
        <v>1319</v>
      </c>
      <c r="Z118" s="332">
        <v>35.45172979681179</v>
      </c>
      <c r="AA118" s="333">
        <v>1.366368746082556</v>
      </c>
      <c r="AB118" s="334">
        <v>1312</v>
      </c>
      <c r="AC118" s="332">
        <v>18.992287231888529</v>
      </c>
      <c r="AD118" s="333">
        <v>1.1241702233984141</v>
      </c>
      <c r="AE118" s="334">
        <v>1311</v>
      </c>
      <c r="AF118" s="332">
        <v>23.93581707533917</v>
      </c>
      <c r="AG118" s="333">
        <v>1.3474065668016479</v>
      </c>
      <c r="AH118" s="335">
        <v>1090</v>
      </c>
    </row>
    <row r="119" spans="1:34" ht="15" customHeight="1">
      <c r="A119" s="291" t="s">
        <v>101</v>
      </c>
      <c r="B119" s="332">
        <v>92.76937007157693</v>
      </c>
      <c r="C119" s="333">
        <v>1.4476949121086169</v>
      </c>
      <c r="D119" s="334">
        <v>361</v>
      </c>
      <c r="E119" s="332">
        <v>58.224671805592642</v>
      </c>
      <c r="F119" s="333">
        <v>2.818603504123852</v>
      </c>
      <c r="G119" s="334">
        <v>344</v>
      </c>
      <c r="H119" s="332">
        <v>100</v>
      </c>
      <c r="I119" s="333"/>
      <c r="J119" s="334">
        <v>362</v>
      </c>
      <c r="K119" s="332">
        <v>12.68227294287701</v>
      </c>
      <c r="L119" s="333">
        <v>1.8700941120990391</v>
      </c>
      <c r="M119" s="334">
        <v>333</v>
      </c>
      <c r="N119" s="332">
        <v>11.683618926177459</v>
      </c>
      <c r="O119" s="333">
        <v>1.925884517233412</v>
      </c>
      <c r="P119" s="334">
        <v>329</v>
      </c>
      <c r="Q119" s="332">
        <v>88.136976331298968</v>
      </c>
      <c r="R119" s="333">
        <v>1.8401150459095059</v>
      </c>
      <c r="S119" s="334">
        <v>355</v>
      </c>
      <c r="T119" s="332">
        <v>13.99571732530595</v>
      </c>
      <c r="U119" s="333">
        <v>1.974200682812518</v>
      </c>
      <c r="V119" s="334">
        <v>331</v>
      </c>
      <c r="W119" s="332">
        <v>24.729531712668081</v>
      </c>
      <c r="X119" s="333">
        <v>2.5312673152706968</v>
      </c>
      <c r="Y119" s="334">
        <v>330</v>
      </c>
      <c r="Z119" s="332">
        <v>41.791505052631287</v>
      </c>
      <c r="AA119" s="333">
        <v>2.8713708499988528</v>
      </c>
      <c r="AB119" s="334">
        <v>332</v>
      </c>
      <c r="AC119" s="332">
        <v>19.025032083145</v>
      </c>
      <c r="AD119" s="333">
        <v>2.2449550978986181</v>
      </c>
      <c r="AE119" s="334">
        <v>329</v>
      </c>
      <c r="AF119" s="332">
        <v>22.391682426008831</v>
      </c>
      <c r="AG119" s="333">
        <v>2.7089111326688111</v>
      </c>
      <c r="AH119" s="335">
        <v>266</v>
      </c>
    </row>
    <row r="120" spans="1:34" ht="15" customHeight="1">
      <c r="A120" s="296" t="s">
        <v>102</v>
      </c>
      <c r="B120" s="324">
        <v>94.819542738972387</v>
      </c>
      <c r="C120" s="325">
        <v>0.5583558133661688</v>
      </c>
      <c r="D120" s="326">
        <v>1752</v>
      </c>
      <c r="E120" s="324">
        <v>57.951586352383899</v>
      </c>
      <c r="F120" s="325">
        <v>1.261993700696407</v>
      </c>
      <c r="G120" s="326">
        <v>1677</v>
      </c>
      <c r="H120" s="324">
        <v>99.340585763357751</v>
      </c>
      <c r="I120" s="325">
        <v>0.1993295428183248</v>
      </c>
      <c r="J120" s="326">
        <v>1761</v>
      </c>
      <c r="K120" s="324">
        <v>14.890514217607871</v>
      </c>
      <c r="L120" s="325">
        <v>0.90274152378592576</v>
      </c>
      <c r="M120" s="326">
        <v>1638</v>
      </c>
      <c r="N120" s="324">
        <v>10.75921272829984</v>
      </c>
      <c r="O120" s="325">
        <v>0.80185997202050197</v>
      </c>
      <c r="P120" s="326">
        <v>1630</v>
      </c>
      <c r="Q120" s="324">
        <v>89.062332627319236</v>
      </c>
      <c r="R120" s="325">
        <v>0.78165493981775003</v>
      </c>
      <c r="S120" s="326">
        <v>1723</v>
      </c>
      <c r="T120" s="324">
        <v>16.819140583507231</v>
      </c>
      <c r="U120" s="325">
        <v>0.97890654072020999</v>
      </c>
      <c r="V120" s="326">
        <v>1631</v>
      </c>
      <c r="W120" s="324">
        <v>24.58040361708694</v>
      </c>
      <c r="X120" s="325">
        <v>1.078214105889449</v>
      </c>
      <c r="Y120" s="326">
        <v>1649</v>
      </c>
      <c r="Z120" s="324">
        <v>36.769400528268307</v>
      </c>
      <c r="AA120" s="325">
        <v>1.238980674954925</v>
      </c>
      <c r="AB120" s="326">
        <v>1644</v>
      </c>
      <c r="AC120" s="324">
        <v>18.999035195854301</v>
      </c>
      <c r="AD120" s="325">
        <v>1.005280352664716</v>
      </c>
      <c r="AE120" s="326">
        <v>1640</v>
      </c>
      <c r="AF120" s="324">
        <v>23.623903299983532</v>
      </c>
      <c r="AG120" s="325">
        <v>1.2065701271139151</v>
      </c>
      <c r="AH120" s="327">
        <v>1356</v>
      </c>
    </row>
    <row r="121" spans="1:34" ht="15" customHeight="1">
      <c r="A121" s="1159" t="s">
        <v>307</v>
      </c>
      <c r="B121" s="1159" t="s">
        <v>308</v>
      </c>
      <c r="C121" s="1159" t="s">
        <v>308</v>
      </c>
      <c r="D121" s="1159" t="s">
        <v>308</v>
      </c>
      <c r="E121" s="1159" t="s">
        <v>308</v>
      </c>
      <c r="F121" s="1159" t="s">
        <v>308</v>
      </c>
      <c r="G121" s="1159" t="s">
        <v>308</v>
      </c>
      <c r="H121" s="1159" t="s">
        <v>308</v>
      </c>
      <c r="I121" s="1159" t="s">
        <v>308</v>
      </c>
      <c r="J121" s="1159" t="s">
        <v>308</v>
      </c>
      <c r="K121" s="1159" t="s">
        <v>308</v>
      </c>
      <c r="L121" s="1159" t="s">
        <v>308</v>
      </c>
      <c r="M121" s="1159" t="s">
        <v>308</v>
      </c>
      <c r="N121" s="1159" t="s">
        <v>308</v>
      </c>
      <c r="O121" s="1159" t="s">
        <v>308</v>
      </c>
      <c r="P121" s="1159" t="s">
        <v>308</v>
      </c>
      <c r="Q121" s="1159" t="s">
        <v>308</v>
      </c>
      <c r="R121" s="1159" t="s">
        <v>308</v>
      </c>
      <c r="S121" s="1159" t="s">
        <v>308</v>
      </c>
      <c r="T121" s="1159" t="s">
        <v>308</v>
      </c>
      <c r="U121" s="1159" t="s">
        <v>308</v>
      </c>
      <c r="V121" s="1159" t="s">
        <v>308</v>
      </c>
      <c r="W121" s="1159" t="s">
        <v>308</v>
      </c>
      <c r="X121" s="1159" t="s">
        <v>308</v>
      </c>
      <c r="Y121" s="1159" t="s">
        <v>308</v>
      </c>
      <c r="Z121" s="1159" t="s">
        <v>308</v>
      </c>
      <c r="AA121" s="1159" t="s">
        <v>308</v>
      </c>
      <c r="AB121" s="1159" t="s">
        <v>308</v>
      </c>
      <c r="AC121" s="1159" t="s">
        <v>308</v>
      </c>
      <c r="AD121" s="1159" t="s">
        <v>308</v>
      </c>
      <c r="AE121" s="1159" t="s">
        <v>308</v>
      </c>
      <c r="AF121" s="1159" t="s">
        <v>308</v>
      </c>
      <c r="AG121" s="1159" t="s">
        <v>308</v>
      </c>
      <c r="AH121" s="1159" t="s">
        <v>308</v>
      </c>
    </row>
    <row r="122" spans="1:34" ht="15" customHeight="1">
      <c r="A122" s="1159" t="s">
        <v>505</v>
      </c>
      <c r="B122" s="1159" t="s">
        <v>105</v>
      </c>
      <c r="C122" s="1159" t="s">
        <v>105</v>
      </c>
      <c r="D122" s="1159" t="s">
        <v>105</v>
      </c>
      <c r="E122" s="1159" t="s">
        <v>105</v>
      </c>
      <c r="F122" s="1159" t="s">
        <v>105</v>
      </c>
      <c r="G122" s="1159" t="s">
        <v>105</v>
      </c>
      <c r="H122" s="1159" t="s">
        <v>105</v>
      </c>
      <c r="I122" s="1159" t="s">
        <v>105</v>
      </c>
      <c r="J122" s="1159" t="s">
        <v>105</v>
      </c>
      <c r="K122" s="1159" t="s">
        <v>105</v>
      </c>
      <c r="L122" s="1159" t="s">
        <v>105</v>
      </c>
      <c r="M122" s="1159" t="s">
        <v>105</v>
      </c>
      <c r="N122" s="1159" t="s">
        <v>105</v>
      </c>
      <c r="O122" s="1159" t="s">
        <v>105</v>
      </c>
      <c r="P122" s="1159" t="s">
        <v>105</v>
      </c>
      <c r="Q122" s="1159" t="s">
        <v>105</v>
      </c>
      <c r="R122" s="1159" t="s">
        <v>105</v>
      </c>
      <c r="S122" s="1159" t="s">
        <v>105</v>
      </c>
      <c r="T122" s="1159" t="s">
        <v>105</v>
      </c>
      <c r="U122" s="1159" t="s">
        <v>105</v>
      </c>
      <c r="V122" s="1159" t="s">
        <v>105</v>
      </c>
      <c r="W122" s="1159" t="s">
        <v>105</v>
      </c>
      <c r="X122" s="1159" t="s">
        <v>105</v>
      </c>
      <c r="Y122" s="1159" t="s">
        <v>105</v>
      </c>
      <c r="Z122" s="1159" t="s">
        <v>105</v>
      </c>
      <c r="AA122" s="1159" t="s">
        <v>105</v>
      </c>
      <c r="AB122" s="1159" t="s">
        <v>105</v>
      </c>
      <c r="AC122" s="1159" t="s">
        <v>105</v>
      </c>
      <c r="AD122" s="1159" t="s">
        <v>105</v>
      </c>
      <c r="AE122" s="1159" t="s">
        <v>105</v>
      </c>
      <c r="AF122" s="1159" t="s">
        <v>105</v>
      </c>
      <c r="AG122" s="1159" t="s">
        <v>105</v>
      </c>
      <c r="AH122" s="1159" t="s">
        <v>105</v>
      </c>
    </row>
    <row r="123" spans="1:34" ht="15" customHeight="1">
      <c r="A123" s="1159" t="s">
        <v>538</v>
      </c>
      <c r="B123" s="1159" t="s">
        <v>538</v>
      </c>
      <c r="C123" s="1159" t="s">
        <v>538</v>
      </c>
      <c r="D123" s="1159" t="s">
        <v>538</v>
      </c>
      <c r="E123" s="1159" t="s">
        <v>538</v>
      </c>
      <c r="F123" s="1159" t="s">
        <v>538</v>
      </c>
      <c r="G123" s="1159" t="s">
        <v>538</v>
      </c>
      <c r="H123" s="1159" t="s">
        <v>538</v>
      </c>
      <c r="I123" s="1159" t="s">
        <v>538</v>
      </c>
      <c r="J123" s="1159" t="s">
        <v>538</v>
      </c>
      <c r="K123" s="1159" t="s">
        <v>538</v>
      </c>
      <c r="L123" s="1159" t="s">
        <v>538</v>
      </c>
      <c r="M123" s="1159" t="s">
        <v>538</v>
      </c>
      <c r="N123" s="1159" t="s">
        <v>538</v>
      </c>
      <c r="O123" s="1159" t="s">
        <v>538</v>
      </c>
      <c r="P123" s="1159" t="s">
        <v>538</v>
      </c>
      <c r="Q123" s="1159" t="s">
        <v>538</v>
      </c>
      <c r="R123" s="1159" t="s">
        <v>538</v>
      </c>
      <c r="S123" s="1159" t="s">
        <v>538</v>
      </c>
      <c r="T123" s="1159" t="s">
        <v>538</v>
      </c>
      <c r="U123" s="1159" t="s">
        <v>538</v>
      </c>
      <c r="V123" s="1159" t="s">
        <v>538</v>
      </c>
      <c r="W123" s="1159" t="s">
        <v>538</v>
      </c>
      <c r="X123" s="1159" t="s">
        <v>538</v>
      </c>
      <c r="Y123" s="1159" t="s">
        <v>538</v>
      </c>
      <c r="Z123" s="1159" t="s">
        <v>538</v>
      </c>
      <c r="AA123" s="1159" t="s">
        <v>538</v>
      </c>
      <c r="AB123" s="1159" t="s">
        <v>538</v>
      </c>
      <c r="AC123" s="1159" t="s">
        <v>538</v>
      </c>
      <c r="AD123" s="1159" t="s">
        <v>538</v>
      </c>
      <c r="AE123" s="1159" t="s">
        <v>538</v>
      </c>
      <c r="AF123" s="1159" t="s">
        <v>538</v>
      </c>
      <c r="AG123" s="1159" t="s">
        <v>538</v>
      </c>
      <c r="AH123" s="1159" t="s">
        <v>538</v>
      </c>
    </row>
    <row r="125" spans="1:34" ht="15" customHeight="1" thickBot="1">
      <c r="A125" s="1114" t="s">
        <v>675</v>
      </c>
      <c r="B125" s="1114"/>
      <c r="C125" s="1114"/>
      <c r="D125" s="1114"/>
      <c r="E125" s="1114"/>
      <c r="F125" s="1114"/>
      <c r="G125" s="1114"/>
      <c r="H125" s="1114"/>
      <c r="I125" s="1114"/>
      <c r="J125" s="1114"/>
      <c r="K125" s="1114"/>
      <c r="L125" s="1114"/>
      <c r="M125" s="1114"/>
      <c r="N125" s="1114"/>
      <c r="O125" s="1114"/>
      <c r="P125" s="1114"/>
      <c r="Q125" s="1114"/>
      <c r="R125" s="1114"/>
      <c r="S125" s="1114"/>
      <c r="T125" s="1114"/>
      <c r="U125" s="1114"/>
      <c r="V125" s="1114"/>
      <c r="W125" s="1114"/>
      <c r="X125" s="1114"/>
      <c r="Y125" s="1114"/>
      <c r="Z125" s="1114"/>
      <c r="AA125" s="1114"/>
      <c r="AB125" s="1114"/>
      <c r="AC125" s="1114"/>
      <c r="AD125" s="1114"/>
      <c r="AE125" s="1114"/>
    </row>
    <row r="126" spans="1:34" ht="30.75" customHeight="1">
      <c r="A126" s="301"/>
      <c r="B126" s="1167" t="s">
        <v>515</v>
      </c>
      <c r="C126" s="1167" t="s">
        <v>297</v>
      </c>
      <c r="D126" s="1167" t="s">
        <v>297</v>
      </c>
      <c r="E126" s="1167" t="s">
        <v>516</v>
      </c>
      <c r="F126" s="1167" t="s">
        <v>298</v>
      </c>
      <c r="G126" s="1167" t="s">
        <v>298</v>
      </c>
      <c r="H126" s="1167" t="s">
        <v>517</v>
      </c>
      <c r="I126" s="1167" t="s">
        <v>299</v>
      </c>
      <c r="J126" s="1167" t="s">
        <v>299</v>
      </c>
      <c r="K126" s="1167" t="s">
        <v>540</v>
      </c>
      <c r="L126" s="1167" t="s">
        <v>300</v>
      </c>
      <c r="M126" s="1167" t="s">
        <v>300</v>
      </c>
      <c r="N126" s="1167" t="s">
        <v>518</v>
      </c>
      <c r="O126" s="1167" t="s">
        <v>301</v>
      </c>
      <c r="P126" s="1167" t="s">
        <v>301</v>
      </c>
      <c r="Q126" s="1167" t="s">
        <v>519</v>
      </c>
      <c r="R126" s="1167" t="s">
        <v>302</v>
      </c>
      <c r="S126" s="1167" t="s">
        <v>302</v>
      </c>
      <c r="T126" s="1167" t="s">
        <v>520</v>
      </c>
      <c r="U126" s="1167" t="s">
        <v>303</v>
      </c>
      <c r="V126" s="1167" t="s">
        <v>303</v>
      </c>
      <c r="W126" s="1167" t="s">
        <v>521</v>
      </c>
      <c r="X126" s="1167" t="s">
        <v>304</v>
      </c>
      <c r="Y126" s="1167" t="s">
        <v>304</v>
      </c>
      <c r="Z126" s="1167" t="s">
        <v>522</v>
      </c>
      <c r="AA126" s="1167" t="s">
        <v>305</v>
      </c>
      <c r="AB126" s="1167" t="s">
        <v>305</v>
      </c>
      <c r="AC126" s="1167" t="s">
        <v>523</v>
      </c>
      <c r="AD126" s="1167" t="s">
        <v>306</v>
      </c>
      <c r="AE126" s="1167" t="s">
        <v>306</v>
      </c>
      <c r="AF126" s="1171" t="s">
        <v>541</v>
      </c>
      <c r="AG126" s="1172" t="s">
        <v>536</v>
      </c>
      <c r="AH126" s="1172" t="s">
        <v>536</v>
      </c>
    </row>
    <row r="127" spans="1:34" ht="15" customHeight="1" thickBot="1">
      <c r="A127" s="302"/>
      <c r="B127" s="72" t="s">
        <v>112</v>
      </c>
      <c r="C127" s="72" t="s">
        <v>82</v>
      </c>
      <c r="D127" s="73" t="s">
        <v>83</v>
      </c>
      <c r="E127" s="72" t="s">
        <v>112</v>
      </c>
      <c r="F127" s="72" t="s">
        <v>82</v>
      </c>
      <c r="G127" s="73" t="s">
        <v>83</v>
      </c>
      <c r="H127" s="72" t="s">
        <v>112</v>
      </c>
      <c r="I127" s="72" t="s">
        <v>82</v>
      </c>
      <c r="J127" s="73" t="s">
        <v>83</v>
      </c>
      <c r="K127" s="72" t="s">
        <v>112</v>
      </c>
      <c r="L127" s="72" t="s">
        <v>82</v>
      </c>
      <c r="M127" s="73" t="s">
        <v>83</v>
      </c>
      <c r="N127" s="72" t="s">
        <v>112</v>
      </c>
      <c r="O127" s="72" t="s">
        <v>82</v>
      </c>
      <c r="P127" s="73" t="s">
        <v>83</v>
      </c>
      <c r="Q127" s="72" t="s">
        <v>112</v>
      </c>
      <c r="R127" s="72" t="s">
        <v>82</v>
      </c>
      <c r="S127" s="73" t="s">
        <v>83</v>
      </c>
      <c r="T127" s="72" t="s">
        <v>112</v>
      </c>
      <c r="U127" s="72" t="s">
        <v>82</v>
      </c>
      <c r="V127" s="73" t="s">
        <v>83</v>
      </c>
      <c r="W127" s="72" t="s">
        <v>112</v>
      </c>
      <c r="X127" s="72" t="s">
        <v>82</v>
      </c>
      <c r="Y127" s="73" t="s">
        <v>83</v>
      </c>
      <c r="Z127" s="72" t="s">
        <v>112</v>
      </c>
      <c r="AA127" s="72" t="s">
        <v>82</v>
      </c>
      <c r="AB127" s="73" t="s">
        <v>83</v>
      </c>
      <c r="AC127" s="72" t="s">
        <v>112</v>
      </c>
      <c r="AD127" s="72" t="s">
        <v>82</v>
      </c>
      <c r="AE127" s="73" t="s">
        <v>83</v>
      </c>
      <c r="AF127" s="72" t="s">
        <v>112</v>
      </c>
      <c r="AG127" s="72" t="s">
        <v>82</v>
      </c>
      <c r="AH127" s="72" t="s">
        <v>83</v>
      </c>
    </row>
    <row r="128" spans="1:34" ht="15" customHeight="1">
      <c r="A128" s="303" t="s">
        <v>123</v>
      </c>
      <c r="B128" s="304">
        <v>93.148023103977977</v>
      </c>
      <c r="C128" s="305">
        <v>1.0734738830129571</v>
      </c>
      <c r="D128" s="306">
        <v>653</v>
      </c>
      <c r="E128" s="304">
        <v>52.540426675298583</v>
      </c>
      <c r="F128" s="305">
        <v>2.1022479294552689</v>
      </c>
      <c r="G128" s="306">
        <v>622</v>
      </c>
      <c r="H128" s="304">
        <v>99.127184264772225</v>
      </c>
      <c r="I128" s="305">
        <v>0.42336789949610271</v>
      </c>
      <c r="J128" s="306">
        <v>660</v>
      </c>
      <c r="K128" s="304">
        <v>12.29169024217585</v>
      </c>
      <c r="L128" s="305">
        <v>1.3209463439133351</v>
      </c>
      <c r="M128" s="306">
        <v>611</v>
      </c>
      <c r="N128" s="304">
        <v>8.9171554212445123</v>
      </c>
      <c r="O128" s="305">
        <v>1.146747962229216</v>
      </c>
      <c r="P128" s="306">
        <v>603</v>
      </c>
      <c r="Q128" s="304">
        <v>91.397429946345738</v>
      </c>
      <c r="R128" s="305">
        <v>1.2447762013677419</v>
      </c>
      <c r="S128" s="306">
        <v>646</v>
      </c>
      <c r="T128" s="304">
        <v>11.26647966149692</v>
      </c>
      <c r="U128" s="305">
        <v>1.386083046100306</v>
      </c>
      <c r="V128" s="306">
        <v>603</v>
      </c>
      <c r="W128" s="304">
        <v>28.349027734632362</v>
      </c>
      <c r="X128" s="305">
        <v>1.8215916746805101</v>
      </c>
      <c r="Y128" s="306">
        <v>615</v>
      </c>
      <c r="Z128" s="304">
        <v>39.002554974479381</v>
      </c>
      <c r="AA128" s="305">
        <v>2.0549000480449799</v>
      </c>
      <c r="AB128" s="306">
        <v>614</v>
      </c>
      <c r="AC128" s="304">
        <v>19.244679105411119</v>
      </c>
      <c r="AD128" s="305">
        <v>1.685093667619995</v>
      </c>
      <c r="AE128" s="306">
        <v>611</v>
      </c>
      <c r="AF128" s="304">
        <v>13.4260775144236</v>
      </c>
      <c r="AG128" s="305">
        <v>1.574210658003109</v>
      </c>
      <c r="AH128" s="307">
        <v>513</v>
      </c>
    </row>
    <row r="129" spans="1:34" ht="15" customHeight="1">
      <c r="A129" s="308" t="s">
        <v>124</v>
      </c>
      <c r="B129" s="309">
        <v>97.174687546001408</v>
      </c>
      <c r="C129" s="310">
        <v>0.76761980081906489</v>
      </c>
      <c r="D129" s="311">
        <v>539</v>
      </c>
      <c r="E129" s="309">
        <v>56.588112459777513</v>
      </c>
      <c r="F129" s="310">
        <v>2.2584388726356082</v>
      </c>
      <c r="G129" s="311">
        <v>511</v>
      </c>
      <c r="H129" s="309">
        <v>99.845055790681172</v>
      </c>
      <c r="I129" s="310">
        <v>0.15490012313611451</v>
      </c>
      <c r="J129" s="311">
        <v>538</v>
      </c>
      <c r="K129" s="309">
        <v>11.0871050988285</v>
      </c>
      <c r="L129" s="310">
        <v>1.4396643358629659</v>
      </c>
      <c r="M129" s="311">
        <v>504</v>
      </c>
      <c r="N129" s="309">
        <v>11.244730509731779</v>
      </c>
      <c r="O129" s="310">
        <v>1.449519998995799</v>
      </c>
      <c r="P129" s="311">
        <v>502</v>
      </c>
      <c r="Q129" s="309">
        <v>94.151497104628191</v>
      </c>
      <c r="R129" s="310">
        <v>1.0055712184420369</v>
      </c>
      <c r="S129" s="311">
        <v>530</v>
      </c>
      <c r="T129" s="309">
        <v>21.434617725880969</v>
      </c>
      <c r="U129" s="310">
        <v>1.864395502666425</v>
      </c>
      <c r="V129" s="311">
        <v>507</v>
      </c>
      <c r="W129" s="309">
        <v>17.578880633153339</v>
      </c>
      <c r="X129" s="310">
        <v>1.7223656709554449</v>
      </c>
      <c r="Y129" s="311">
        <v>505</v>
      </c>
      <c r="Z129" s="309">
        <v>34.74910742138502</v>
      </c>
      <c r="AA129" s="310">
        <v>2.1714560399306659</v>
      </c>
      <c r="AB129" s="311">
        <v>508</v>
      </c>
      <c r="AC129" s="309">
        <v>14.710861419367371</v>
      </c>
      <c r="AD129" s="310">
        <v>1.6130799632298991</v>
      </c>
      <c r="AE129" s="311">
        <v>506</v>
      </c>
      <c r="AF129" s="309">
        <v>25.578893565374969</v>
      </c>
      <c r="AG129" s="310">
        <v>2.2131200661890089</v>
      </c>
      <c r="AH129" s="312">
        <v>413</v>
      </c>
    </row>
    <row r="130" spans="1:34" ht="15" customHeight="1">
      <c r="A130" s="313" t="s">
        <v>125</v>
      </c>
      <c r="B130" s="314">
        <v>93.780673093836896</v>
      </c>
      <c r="C130" s="315">
        <v>1.070022685227636</v>
      </c>
      <c r="D130" s="316">
        <v>559</v>
      </c>
      <c r="E130" s="314">
        <v>65.048236786906116</v>
      </c>
      <c r="F130" s="315">
        <v>2.131420765856737</v>
      </c>
      <c r="G130" s="316">
        <v>543</v>
      </c>
      <c r="H130" s="314">
        <v>98.972377081764932</v>
      </c>
      <c r="I130" s="315">
        <v>0.42489471047130928</v>
      </c>
      <c r="J130" s="316">
        <v>562</v>
      </c>
      <c r="K130" s="314">
        <v>21.9262632298847</v>
      </c>
      <c r="L130" s="315">
        <v>1.871081818324398</v>
      </c>
      <c r="M130" s="316">
        <v>522</v>
      </c>
      <c r="N130" s="314">
        <v>12.10600190509787</v>
      </c>
      <c r="O130" s="315">
        <v>1.5159146648647079</v>
      </c>
      <c r="P130" s="316">
        <v>525</v>
      </c>
      <c r="Q130" s="314">
        <v>80.454118934427115</v>
      </c>
      <c r="R130" s="315">
        <v>1.7557225427807659</v>
      </c>
      <c r="S130" s="316">
        <v>546</v>
      </c>
      <c r="T130" s="314">
        <v>17.104324284542692</v>
      </c>
      <c r="U130" s="315">
        <v>1.7001670015262109</v>
      </c>
      <c r="V130" s="316">
        <v>521</v>
      </c>
      <c r="W130" s="314">
        <v>28.87018359971432</v>
      </c>
      <c r="X130" s="315">
        <v>2.0445217700201082</v>
      </c>
      <c r="Y130" s="316">
        <v>529</v>
      </c>
      <c r="Z130" s="314">
        <v>36.60991052736447</v>
      </c>
      <c r="AA130" s="315">
        <v>2.1826720448341299</v>
      </c>
      <c r="AB130" s="316">
        <v>521</v>
      </c>
      <c r="AC130" s="314">
        <v>23.867805131618301</v>
      </c>
      <c r="AD130" s="315">
        <v>1.9244216602721369</v>
      </c>
      <c r="AE130" s="316">
        <v>523</v>
      </c>
      <c r="AF130" s="314">
        <v>32.32997553651915</v>
      </c>
      <c r="AG130" s="315">
        <v>2.3163445072241808</v>
      </c>
      <c r="AH130" s="317">
        <v>430</v>
      </c>
    </row>
    <row r="131" spans="1:34" ht="15" customHeight="1">
      <c r="A131" s="308" t="s">
        <v>126</v>
      </c>
      <c r="B131" s="309">
        <v>92.453804194836763</v>
      </c>
      <c r="C131" s="310">
        <v>1.122885361530406</v>
      </c>
      <c r="D131" s="311">
        <v>603</v>
      </c>
      <c r="E131" s="309">
        <v>60.23544746743098</v>
      </c>
      <c r="F131" s="310">
        <v>2.1198744222130221</v>
      </c>
      <c r="G131" s="311">
        <v>579</v>
      </c>
      <c r="H131" s="309">
        <v>98.884130880957301</v>
      </c>
      <c r="I131" s="310">
        <v>0.44570871402974771</v>
      </c>
      <c r="J131" s="311">
        <v>607</v>
      </c>
      <c r="K131" s="309">
        <v>11.81168369511655</v>
      </c>
      <c r="L131" s="310">
        <v>1.420054908013866</v>
      </c>
      <c r="M131" s="311">
        <v>564</v>
      </c>
      <c r="N131" s="309">
        <v>8.3568737996084845</v>
      </c>
      <c r="O131" s="310">
        <v>1.25112095318335</v>
      </c>
      <c r="P131" s="311">
        <v>560</v>
      </c>
      <c r="Q131" s="309">
        <v>79.748986806150128</v>
      </c>
      <c r="R131" s="310">
        <v>1.6944411406432129</v>
      </c>
      <c r="S131" s="311">
        <v>587</v>
      </c>
      <c r="T131" s="309">
        <v>12.327857105554809</v>
      </c>
      <c r="U131" s="310">
        <v>1.481398377170613</v>
      </c>
      <c r="V131" s="311">
        <v>564</v>
      </c>
      <c r="W131" s="309">
        <v>13.81371065415545</v>
      </c>
      <c r="X131" s="310">
        <v>1.5056663647188231</v>
      </c>
      <c r="Y131" s="311">
        <v>564</v>
      </c>
      <c r="Z131" s="309">
        <v>24.24600939409547</v>
      </c>
      <c r="AA131" s="310">
        <v>1.8954323135201729</v>
      </c>
      <c r="AB131" s="311">
        <v>564</v>
      </c>
      <c r="AC131" s="309">
        <v>15.46854799313191</v>
      </c>
      <c r="AD131" s="310">
        <v>1.597638516545111</v>
      </c>
      <c r="AE131" s="311">
        <v>563</v>
      </c>
      <c r="AF131" s="309">
        <v>17.4323415424928</v>
      </c>
      <c r="AG131" s="310">
        <v>1.813896322336956</v>
      </c>
      <c r="AH131" s="312">
        <v>476</v>
      </c>
    </row>
    <row r="132" spans="1:34" ht="15" customHeight="1">
      <c r="A132" s="303" t="s">
        <v>127</v>
      </c>
      <c r="B132" s="304">
        <v>95.186160064492569</v>
      </c>
      <c r="C132" s="305">
        <v>0.8549353412900258</v>
      </c>
      <c r="D132" s="306">
        <v>663</v>
      </c>
      <c r="E132" s="304">
        <v>52.314558699447943</v>
      </c>
      <c r="F132" s="305">
        <v>2.0848664411941988</v>
      </c>
      <c r="G132" s="306">
        <v>629</v>
      </c>
      <c r="H132" s="304">
        <v>99.567086558661401</v>
      </c>
      <c r="I132" s="305">
        <v>0.24989803564641991</v>
      </c>
      <c r="J132" s="306">
        <v>667</v>
      </c>
      <c r="K132" s="304">
        <v>11.944470956544849</v>
      </c>
      <c r="L132" s="305">
        <v>1.332933010497878</v>
      </c>
      <c r="M132" s="306">
        <v>617</v>
      </c>
      <c r="N132" s="304">
        <v>10.24077424226258</v>
      </c>
      <c r="O132" s="305">
        <v>1.266147271929319</v>
      </c>
      <c r="P132" s="306">
        <v>614</v>
      </c>
      <c r="Q132" s="304">
        <v>93.199372186788835</v>
      </c>
      <c r="R132" s="305">
        <v>1.017670430759221</v>
      </c>
      <c r="S132" s="306">
        <v>653</v>
      </c>
      <c r="T132" s="304">
        <v>16.910042210777931</v>
      </c>
      <c r="U132" s="305">
        <v>1.5991130475238879</v>
      </c>
      <c r="V132" s="306">
        <v>612</v>
      </c>
      <c r="W132" s="304">
        <v>22.79504526889135</v>
      </c>
      <c r="X132" s="305">
        <v>1.707892775889488</v>
      </c>
      <c r="Y132" s="306">
        <v>623</v>
      </c>
      <c r="Z132" s="304">
        <v>35.978665468420182</v>
      </c>
      <c r="AA132" s="305">
        <v>2.015360713064521</v>
      </c>
      <c r="AB132" s="306">
        <v>619</v>
      </c>
      <c r="AC132" s="304">
        <v>17.574780663385841</v>
      </c>
      <c r="AD132" s="305">
        <v>1.578431312127389</v>
      </c>
      <c r="AE132" s="306">
        <v>618</v>
      </c>
      <c r="AF132" s="304">
        <v>24.14265901219224</v>
      </c>
      <c r="AG132" s="305">
        <v>1.988486508735368</v>
      </c>
      <c r="AH132" s="307">
        <v>520</v>
      </c>
    </row>
    <row r="133" spans="1:34" ht="15" customHeight="1" thickBot="1">
      <c r="A133" s="318" t="s">
        <v>128</v>
      </c>
      <c r="B133" s="319">
        <v>97.705648418563513</v>
      </c>
      <c r="C133" s="320">
        <v>0.72011786908904274</v>
      </c>
      <c r="D133" s="321">
        <v>477</v>
      </c>
      <c r="E133" s="319">
        <v>63.115579568064838</v>
      </c>
      <c r="F133" s="320">
        <v>2.3391963392351331</v>
      </c>
      <c r="G133" s="321">
        <v>461</v>
      </c>
      <c r="H133" s="319">
        <v>99.668662291524228</v>
      </c>
      <c r="I133" s="320">
        <v>0.2341526846756832</v>
      </c>
      <c r="J133" s="321">
        <v>478</v>
      </c>
      <c r="K133" s="319">
        <v>24.097345786259059</v>
      </c>
      <c r="L133" s="320">
        <v>2.0890810075957158</v>
      </c>
      <c r="M133" s="321">
        <v>449</v>
      </c>
      <c r="N133" s="319">
        <v>15.093274529742351</v>
      </c>
      <c r="O133" s="320">
        <v>1.773436462211798</v>
      </c>
      <c r="P133" s="321">
        <v>449</v>
      </c>
      <c r="Q133" s="319">
        <v>96.867399014636447</v>
      </c>
      <c r="R133" s="320">
        <v>0.77423299265241796</v>
      </c>
      <c r="S133" s="321">
        <v>475</v>
      </c>
      <c r="T133" s="319">
        <v>23.716517115750651</v>
      </c>
      <c r="U133" s="320">
        <v>2.135268617446807</v>
      </c>
      <c r="V133" s="321">
        <v>448</v>
      </c>
      <c r="W133" s="319">
        <v>43.593261006271767</v>
      </c>
      <c r="X133" s="320">
        <v>2.41827597418628</v>
      </c>
      <c r="Y133" s="321">
        <v>455</v>
      </c>
      <c r="Z133" s="319">
        <v>56.880340396104799</v>
      </c>
      <c r="AA133" s="320">
        <v>2.4422949500824158</v>
      </c>
      <c r="AB133" s="321">
        <v>453</v>
      </c>
      <c r="AC133" s="319">
        <v>26.710603870464119</v>
      </c>
      <c r="AD133" s="320">
        <v>2.1775718225400871</v>
      </c>
      <c r="AE133" s="321">
        <v>452</v>
      </c>
      <c r="AF133" s="319">
        <v>33.162426942916241</v>
      </c>
      <c r="AG133" s="320">
        <v>2.6144105620082949</v>
      </c>
      <c r="AH133" s="322">
        <v>354</v>
      </c>
    </row>
    <row r="134" spans="1:34" ht="15" customHeight="1">
      <c r="A134" s="323" t="s">
        <v>129</v>
      </c>
      <c r="B134" s="324">
        <v>94.819542738972387</v>
      </c>
      <c r="C134" s="325">
        <v>0.5583558133661688</v>
      </c>
      <c r="D134" s="326">
        <v>1752</v>
      </c>
      <c r="E134" s="324">
        <v>57.951586352383899</v>
      </c>
      <c r="F134" s="325">
        <v>1.261993700696407</v>
      </c>
      <c r="G134" s="326">
        <v>1677</v>
      </c>
      <c r="H134" s="324">
        <v>99.340585763357751</v>
      </c>
      <c r="I134" s="325">
        <v>0.1993295428183248</v>
      </c>
      <c r="J134" s="326">
        <v>1761</v>
      </c>
      <c r="K134" s="324">
        <v>14.890514217607871</v>
      </c>
      <c r="L134" s="325">
        <v>0.90274152378592576</v>
      </c>
      <c r="M134" s="326">
        <v>1638</v>
      </c>
      <c r="N134" s="324">
        <v>10.75921272829984</v>
      </c>
      <c r="O134" s="325">
        <v>0.80185997202050197</v>
      </c>
      <c r="P134" s="326">
        <v>1630</v>
      </c>
      <c r="Q134" s="324">
        <v>89.062332627319236</v>
      </c>
      <c r="R134" s="325">
        <v>0.78165493981775003</v>
      </c>
      <c r="S134" s="326">
        <v>1723</v>
      </c>
      <c r="T134" s="324">
        <v>16.819140583507231</v>
      </c>
      <c r="U134" s="325">
        <v>0.97890654072020999</v>
      </c>
      <c r="V134" s="326">
        <v>1631</v>
      </c>
      <c r="W134" s="324">
        <v>24.58040361708694</v>
      </c>
      <c r="X134" s="325">
        <v>1.078214105889449</v>
      </c>
      <c r="Y134" s="326">
        <v>1649</v>
      </c>
      <c r="Z134" s="324">
        <v>36.769400528268307</v>
      </c>
      <c r="AA134" s="325">
        <v>1.238980674954925</v>
      </c>
      <c r="AB134" s="326">
        <v>1644</v>
      </c>
      <c r="AC134" s="324">
        <v>18.999035195854301</v>
      </c>
      <c r="AD134" s="325">
        <v>1.005280352664716</v>
      </c>
      <c r="AE134" s="326">
        <v>1640</v>
      </c>
      <c r="AF134" s="324">
        <v>23.623903299983532</v>
      </c>
      <c r="AG134" s="325">
        <v>1.2065701271139151</v>
      </c>
      <c r="AH134" s="327">
        <v>1356</v>
      </c>
    </row>
    <row r="135" spans="1:34" ht="15" customHeight="1">
      <c r="A135" s="1159" t="s">
        <v>307</v>
      </c>
      <c r="B135" s="1159" t="s">
        <v>308</v>
      </c>
      <c r="C135" s="1159" t="s">
        <v>308</v>
      </c>
      <c r="D135" s="1159" t="s">
        <v>308</v>
      </c>
      <c r="E135" s="1159" t="s">
        <v>308</v>
      </c>
      <c r="F135" s="1159" t="s">
        <v>308</v>
      </c>
      <c r="G135" s="1159" t="s">
        <v>308</v>
      </c>
      <c r="H135" s="1159" t="s">
        <v>308</v>
      </c>
      <c r="I135" s="1159" t="s">
        <v>308</v>
      </c>
      <c r="J135" s="1159" t="s">
        <v>308</v>
      </c>
      <c r="K135" s="1159" t="s">
        <v>308</v>
      </c>
      <c r="L135" s="1159" t="s">
        <v>308</v>
      </c>
      <c r="M135" s="1159" t="s">
        <v>308</v>
      </c>
      <c r="N135" s="1159" t="s">
        <v>308</v>
      </c>
      <c r="O135" s="1159" t="s">
        <v>308</v>
      </c>
      <c r="P135" s="1159" t="s">
        <v>308</v>
      </c>
      <c r="Q135" s="1159" t="s">
        <v>308</v>
      </c>
      <c r="R135" s="1159" t="s">
        <v>308</v>
      </c>
      <c r="S135" s="1159" t="s">
        <v>308</v>
      </c>
      <c r="T135" s="1159" t="s">
        <v>308</v>
      </c>
      <c r="U135" s="1159" t="s">
        <v>308</v>
      </c>
      <c r="V135" s="1159" t="s">
        <v>308</v>
      </c>
      <c r="W135" s="1159" t="s">
        <v>308</v>
      </c>
      <c r="X135" s="1159" t="s">
        <v>308</v>
      </c>
      <c r="Y135" s="1159" t="s">
        <v>308</v>
      </c>
      <c r="Z135" s="1159" t="s">
        <v>308</v>
      </c>
      <c r="AA135" s="1159" t="s">
        <v>308</v>
      </c>
      <c r="AB135" s="1159" t="s">
        <v>308</v>
      </c>
      <c r="AC135" s="1159" t="s">
        <v>308</v>
      </c>
      <c r="AD135" s="1159" t="s">
        <v>308</v>
      </c>
      <c r="AE135" s="1159" t="s">
        <v>308</v>
      </c>
      <c r="AF135" s="1159" t="s">
        <v>308</v>
      </c>
      <c r="AG135" s="1159" t="s">
        <v>308</v>
      </c>
      <c r="AH135" s="1159" t="s">
        <v>308</v>
      </c>
    </row>
    <row r="136" spans="1:34" ht="15" customHeight="1">
      <c r="A136" s="1159" t="s">
        <v>543</v>
      </c>
      <c r="B136" s="1159" t="s">
        <v>105</v>
      </c>
      <c r="C136" s="1159" t="s">
        <v>105</v>
      </c>
      <c r="D136" s="1159" t="s">
        <v>105</v>
      </c>
      <c r="E136" s="1159" t="s">
        <v>105</v>
      </c>
      <c r="F136" s="1159" t="s">
        <v>105</v>
      </c>
      <c r="G136" s="1159" t="s">
        <v>105</v>
      </c>
      <c r="H136" s="1159" t="s">
        <v>105</v>
      </c>
      <c r="I136" s="1159" t="s">
        <v>105</v>
      </c>
      <c r="J136" s="1159" t="s">
        <v>105</v>
      </c>
      <c r="K136" s="1159" t="s">
        <v>105</v>
      </c>
      <c r="L136" s="1159" t="s">
        <v>105</v>
      </c>
      <c r="M136" s="1159" t="s">
        <v>105</v>
      </c>
      <c r="N136" s="1159" t="s">
        <v>105</v>
      </c>
      <c r="O136" s="1159" t="s">
        <v>105</v>
      </c>
      <c r="P136" s="1159" t="s">
        <v>105</v>
      </c>
      <c r="Q136" s="1159" t="s">
        <v>105</v>
      </c>
      <c r="R136" s="1159" t="s">
        <v>105</v>
      </c>
      <c r="S136" s="1159" t="s">
        <v>105</v>
      </c>
      <c r="T136" s="1159" t="s">
        <v>105</v>
      </c>
      <c r="U136" s="1159" t="s">
        <v>105</v>
      </c>
      <c r="V136" s="1159" t="s">
        <v>105</v>
      </c>
      <c r="W136" s="1159" t="s">
        <v>105</v>
      </c>
      <c r="X136" s="1159" t="s">
        <v>105</v>
      </c>
      <c r="Y136" s="1159" t="s">
        <v>105</v>
      </c>
      <c r="Z136" s="1159" t="s">
        <v>105</v>
      </c>
      <c r="AA136" s="1159" t="s">
        <v>105</v>
      </c>
      <c r="AB136" s="1159" t="s">
        <v>105</v>
      </c>
      <c r="AC136" s="1159" t="s">
        <v>105</v>
      </c>
      <c r="AD136" s="1159" t="s">
        <v>105</v>
      </c>
      <c r="AE136" s="1159" t="s">
        <v>105</v>
      </c>
      <c r="AF136" s="1159" t="s">
        <v>105</v>
      </c>
      <c r="AG136" s="1159" t="s">
        <v>105</v>
      </c>
      <c r="AH136" s="1159" t="s">
        <v>105</v>
      </c>
    </row>
    <row r="137" spans="1:34" ht="15" customHeight="1">
      <c r="A137" s="1159" t="s">
        <v>539</v>
      </c>
      <c r="B137" s="1159" t="s">
        <v>539</v>
      </c>
      <c r="C137" s="1159" t="s">
        <v>539</v>
      </c>
      <c r="D137" s="1159" t="s">
        <v>539</v>
      </c>
      <c r="E137" s="1159" t="s">
        <v>539</v>
      </c>
      <c r="F137" s="1159" t="s">
        <v>539</v>
      </c>
      <c r="G137" s="1159" t="s">
        <v>539</v>
      </c>
      <c r="H137" s="1159" t="s">
        <v>539</v>
      </c>
      <c r="I137" s="1159" t="s">
        <v>539</v>
      </c>
      <c r="J137" s="1159" t="s">
        <v>539</v>
      </c>
      <c r="K137" s="1159" t="s">
        <v>539</v>
      </c>
      <c r="L137" s="1159" t="s">
        <v>539</v>
      </c>
      <c r="M137" s="1159" t="s">
        <v>539</v>
      </c>
      <c r="N137" s="1159" t="s">
        <v>539</v>
      </c>
      <c r="O137" s="1159" t="s">
        <v>539</v>
      </c>
      <c r="P137" s="1159" t="s">
        <v>539</v>
      </c>
      <c r="Q137" s="1159" t="s">
        <v>539</v>
      </c>
      <c r="R137" s="1159" t="s">
        <v>539</v>
      </c>
      <c r="S137" s="1159" t="s">
        <v>539</v>
      </c>
      <c r="T137" s="1159" t="s">
        <v>539</v>
      </c>
      <c r="U137" s="1159" t="s">
        <v>539</v>
      </c>
      <c r="V137" s="1159" t="s">
        <v>539</v>
      </c>
      <c r="W137" s="1159" t="s">
        <v>539</v>
      </c>
      <c r="X137" s="1159" t="s">
        <v>539</v>
      </c>
      <c r="Y137" s="1159" t="s">
        <v>539</v>
      </c>
      <c r="Z137" s="1159" t="s">
        <v>539</v>
      </c>
      <c r="AA137" s="1159" t="s">
        <v>539</v>
      </c>
      <c r="AB137" s="1159" t="s">
        <v>539</v>
      </c>
      <c r="AC137" s="1159" t="s">
        <v>539</v>
      </c>
      <c r="AD137" s="1159" t="s">
        <v>539</v>
      </c>
      <c r="AE137" s="1159" t="s">
        <v>539</v>
      </c>
      <c r="AF137" s="1159" t="s">
        <v>539</v>
      </c>
      <c r="AG137" s="1159" t="s">
        <v>539</v>
      </c>
      <c r="AH137" s="1159" t="s">
        <v>539</v>
      </c>
    </row>
  </sheetData>
  <mergeCells count="93">
    <mergeCell ref="A123:AH123"/>
    <mergeCell ref="AF126:AH126"/>
    <mergeCell ref="A135:AH135"/>
    <mergeCell ref="AC126:AE126"/>
    <mergeCell ref="A125:AE125"/>
    <mergeCell ref="B126:D126"/>
    <mergeCell ref="E126:G126"/>
    <mergeCell ref="H126:J126"/>
    <mergeCell ref="K126:M126"/>
    <mergeCell ref="N126:P126"/>
    <mergeCell ref="Q126:S126"/>
    <mergeCell ref="T126:V126"/>
    <mergeCell ref="W126:Y126"/>
    <mergeCell ref="Z126:AB126"/>
    <mergeCell ref="Z74:AB74"/>
    <mergeCell ref="AC74:AE74"/>
    <mergeCell ref="T32:V32"/>
    <mergeCell ref="Z32:AB32"/>
    <mergeCell ref="AC32:AE32"/>
    <mergeCell ref="A100:A101"/>
    <mergeCell ref="A136:AH136"/>
    <mergeCell ref="A95:AE95"/>
    <mergeCell ref="AF32:AH32"/>
    <mergeCell ref="A53:AH53"/>
    <mergeCell ref="A54:AH54"/>
    <mergeCell ref="A55:AH55"/>
    <mergeCell ref="AF100:AH100"/>
    <mergeCell ref="AF58:AH58"/>
    <mergeCell ref="A67:AH67"/>
    <mergeCell ref="A68:AH68"/>
    <mergeCell ref="A69:AH69"/>
    <mergeCell ref="A74:A75"/>
    <mergeCell ref="Q74:S74"/>
    <mergeCell ref="T74:V74"/>
    <mergeCell ref="W74:Y74"/>
    <mergeCell ref="A137:AH137"/>
    <mergeCell ref="A96:AE96"/>
    <mergeCell ref="A97:AE97"/>
    <mergeCell ref="A99:AE99"/>
    <mergeCell ref="B100:D100"/>
    <mergeCell ref="E100:G100"/>
    <mergeCell ref="H100:J100"/>
    <mergeCell ref="K100:M100"/>
    <mergeCell ref="N100:P100"/>
    <mergeCell ref="Q100:S100"/>
    <mergeCell ref="T100:V100"/>
    <mergeCell ref="W100:Y100"/>
    <mergeCell ref="Z100:AB100"/>
    <mergeCell ref="AC100:AE100"/>
    <mergeCell ref="A121:AH121"/>
    <mergeCell ref="A122:AH122"/>
    <mergeCell ref="A3:AE3"/>
    <mergeCell ref="A71:AE71"/>
    <mergeCell ref="A73:AE73"/>
    <mergeCell ref="B74:D74"/>
    <mergeCell ref="E74:G74"/>
    <mergeCell ref="H74:J74"/>
    <mergeCell ref="K74:M74"/>
    <mergeCell ref="N74:P74"/>
    <mergeCell ref="Q58:S58"/>
    <mergeCell ref="T58:V58"/>
    <mergeCell ref="W58:Y58"/>
    <mergeCell ref="Z58:AB58"/>
    <mergeCell ref="AC58:AE58"/>
    <mergeCell ref="Z6:AB6"/>
    <mergeCell ref="A27:AB27"/>
    <mergeCell ref="A28:AB28"/>
    <mergeCell ref="A29:AB29"/>
    <mergeCell ref="A57:AE57"/>
    <mergeCell ref="B58:D58"/>
    <mergeCell ref="E58:G58"/>
    <mergeCell ref="H58:J58"/>
    <mergeCell ref="K58:M58"/>
    <mergeCell ref="N58:P58"/>
    <mergeCell ref="A31:AE31"/>
    <mergeCell ref="A32:A33"/>
    <mergeCell ref="B32:D32"/>
    <mergeCell ref="E32:G32"/>
    <mergeCell ref="H32:J32"/>
    <mergeCell ref="K32:M32"/>
    <mergeCell ref="N32:P32"/>
    <mergeCell ref="Q32:S32"/>
    <mergeCell ref="W32:Y32"/>
    <mergeCell ref="A6:A7"/>
    <mergeCell ref="A5:AB5"/>
    <mergeCell ref="B6:D6"/>
    <mergeCell ref="E6:G6"/>
    <mergeCell ref="H6:J6"/>
    <mergeCell ref="K6:M6"/>
    <mergeCell ref="N6:P6"/>
    <mergeCell ref="Q6:S6"/>
    <mergeCell ref="T6:V6"/>
    <mergeCell ref="W6:Y6"/>
  </mergeCells>
  <hyperlinks>
    <hyperlink ref="A1" location="Inhalt!A1" display="Zurück zum Inhalt" xr:uid="{00000000-0004-0000-0A00-000000000000}"/>
  </hyperlinks>
  <pageMargins left="0.7" right="0.7" top="0.78740157499999996" bottom="0.78740157499999996"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0"/>
  <dimension ref="A1:S57"/>
  <sheetViews>
    <sheetView zoomScale="80" zoomScaleNormal="80" workbookViewId="0">
      <pane xSplit="1" topLeftCell="B1" activePane="topRight" state="frozen"/>
      <selection pane="topRight"/>
    </sheetView>
  </sheetViews>
  <sheetFormatPr baseColWidth="10" defaultColWidth="11.125" defaultRowHeight="14.45" customHeight="1"/>
  <cols>
    <col min="1" max="1" width="23.5" style="141" customWidth="1"/>
    <col min="2" max="4" width="11.125" style="141" customWidth="1"/>
    <col min="5" max="16384" width="11.125" style="141"/>
  </cols>
  <sheetData>
    <row r="1" spans="1:19" ht="14.45" customHeight="1">
      <c r="A1" s="548" t="s">
        <v>688</v>
      </c>
    </row>
    <row r="3" spans="1:19" s="274" customFormat="1" ht="23.25" customHeight="1">
      <c r="A3" s="1156">
        <v>2022</v>
      </c>
      <c r="B3" s="1156"/>
      <c r="C3" s="1156"/>
      <c r="D3" s="1156"/>
      <c r="E3" s="345"/>
      <c r="F3" s="345"/>
      <c r="G3" s="345"/>
      <c r="H3" s="345"/>
      <c r="I3" s="345"/>
      <c r="J3" s="345"/>
      <c r="K3" s="345"/>
      <c r="L3" s="345"/>
      <c r="M3" s="345"/>
      <c r="N3" s="345"/>
      <c r="O3" s="345"/>
      <c r="P3" s="345"/>
      <c r="Q3" s="345"/>
      <c r="R3" s="345"/>
      <c r="S3" s="345"/>
    </row>
    <row r="5" spans="1:19" ht="45" customHeight="1">
      <c r="A5" s="1158" t="s">
        <v>692</v>
      </c>
      <c r="B5" s="1158"/>
      <c r="C5" s="1158"/>
      <c r="D5" s="1158"/>
    </row>
    <row r="6" spans="1:19" ht="27" customHeight="1" thickBot="1">
      <c r="A6" s="1164" t="s">
        <v>311</v>
      </c>
      <c r="B6" s="1157" t="s">
        <v>544</v>
      </c>
      <c r="C6" s="1157" t="s">
        <v>263</v>
      </c>
      <c r="D6" s="1163" t="s">
        <v>263</v>
      </c>
    </row>
    <row r="7" spans="1:19" ht="14.45" customHeight="1" thickBot="1">
      <c r="A7" s="1165" t="s">
        <v>311</v>
      </c>
      <c r="B7" s="72" t="s">
        <v>112</v>
      </c>
      <c r="C7" s="72" t="s">
        <v>82</v>
      </c>
      <c r="D7" s="72" t="s">
        <v>83</v>
      </c>
    </row>
    <row r="8" spans="1:19" ht="14.45" customHeight="1">
      <c r="A8" s="276" t="s">
        <v>84</v>
      </c>
      <c r="B8" s="277">
        <v>41.182424523721487</v>
      </c>
      <c r="C8" s="278">
        <v>2.5989625819474882</v>
      </c>
      <c r="D8" s="280">
        <v>360</v>
      </c>
    </row>
    <row r="9" spans="1:19" ht="14.45" customHeight="1">
      <c r="A9" s="281" t="s">
        <v>85</v>
      </c>
      <c r="B9" s="282">
        <v>23.215863897344061</v>
      </c>
      <c r="C9" s="283">
        <v>2.359772142018957</v>
      </c>
      <c r="D9" s="285">
        <v>331</v>
      </c>
    </row>
    <row r="10" spans="1:19" ht="14.45" customHeight="1">
      <c r="A10" s="276" t="s">
        <v>86</v>
      </c>
      <c r="B10" s="277">
        <v>35.867107293134197</v>
      </c>
      <c r="C10" s="278">
        <v>2.5479965463115559</v>
      </c>
      <c r="D10" s="280">
        <v>322</v>
      </c>
    </row>
    <row r="11" spans="1:19" ht="14.45" customHeight="1">
      <c r="A11" s="281" t="s">
        <v>87</v>
      </c>
      <c r="B11" s="282">
        <v>21.418623722448292</v>
      </c>
      <c r="C11" s="283">
        <v>2.309435188760856</v>
      </c>
      <c r="D11" s="285">
        <v>268</v>
      </c>
    </row>
    <row r="12" spans="1:19" ht="14.45" customHeight="1">
      <c r="A12" s="276" t="s">
        <v>88</v>
      </c>
      <c r="B12" s="279">
        <v>38.75842431816676</v>
      </c>
      <c r="C12" s="278">
        <v>4.2879878104932487</v>
      </c>
      <c r="D12" s="280">
        <v>103</v>
      </c>
    </row>
    <row r="13" spans="1:19" ht="14.45" customHeight="1">
      <c r="A13" s="281" t="s">
        <v>89</v>
      </c>
      <c r="B13" s="282">
        <v>22.45141449180214</v>
      </c>
      <c r="C13" s="283">
        <v>2.731596436004986</v>
      </c>
      <c r="D13" s="285">
        <v>208</v>
      </c>
    </row>
    <row r="14" spans="1:19" ht="14.45" customHeight="1">
      <c r="A14" s="276" t="s">
        <v>90</v>
      </c>
      <c r="B14" s="277">
        <v>47.033428878021972</v>
      </c>
      <c r="C14" s="278">
        <v>2.8266860020792461</v>
      </c>
      <c r="D14" s="280">
        <v>313</v>
      </c>
    </row>
    <row r="15" spans="1:19" ht="14.45" customHeight="1">
      <c r="A15" s="281" t="s">
        <v>91</v>
      </c>
      <c r="B15" s="282">
        <v>17.59234700728922</v>
      </c>
      <c r="C15" s="283">
        <v>2.4368520274773098</v>
      </c>
      <c r="D15" s="285">
        <v>195</v>
      </c>
    </row>
    <row r="16" spans="1:19" ht="14.45" customHeight="1">
      <c r="A16" s="276" t="s">
        <v>92</v>
      </c>
      <c r="B16" s="277">
        <v>39.16737184062189</v>
      </c>
      <c r="C16" s="278">
        <v>2.8061091338826869</v>
      </c>
      <c r="D16" s="280">
        <v>317</v>
      </c>
    </row>
    <row r="17" spans="1:19" ht="14.45" customHeight="1">
      <c r="A17" s="281" t="s">
        <v>93</v>
      </c>
      <c r="B17" s="284">
        <v>37.863375564621549</v>
      </c>
      <c r="C17" s="283">
        <v>2.5913339944408449</v>
      </c>
      <c r="D17" s="285">
        <v>351</v>
      </c>
    </row>
    <row r="18" spans="1:19" ht="14.45" customHeight="1">
      <c r="A18" s="276" t="s">
        <v>94</v>
      </c>
      <c r="B18" s="277">
        <v>39.005059905437733</v>
      </c>
      <c r="C18" s="278">
        <v>2.5490921445800629</v>
      </c>
      <c r="D18" s="280">
        <v>333</v>
      </c>
    </row>
    <row r="19" spans="1:19" ht="14.45" customHeight="1">
      <c r="A19" s="281" t="s">
        <v>95</v>
      </c>
      <c r="B19" s="282">
        <v>26.14374135240157</v>
      </c>
      <c r="C19" s="283">
        <v>3.6466357151551709</v>
      </c>
      <c r="D19" s="285">
        <v>114</v>
      </c>
    </row>
    <row r="20" spans="1:19" ht="14.45" customHeight="1">
      <c r="A20" s="276" t="s">
        <v>96</v>
      </c>
      <c r="B20" s="279">
        <v>20.210884502246849</v>
      </c>
      <c r="C20" s="278">
        <v>2.2026096978412282</v>
      </c>
      <c r="D20" s="280">
        <v>301</v>
      </c>
    </row>
    <row r="21" spans="1:19" ht="14.45" customHeight="1">
      <c r="A21" s="281" t="s">
        <v>97</v>
      </c>
      <c r="B21" s="282">
        <v>16.680992651179132</v>
      </c>
      <c r="C21" s="283">
        <v>1.8792165767151261</v>
      </c>
      <c r="D21" s="285">
        <v>311</v>
      </c>
    </row>
    <row r="22" spans="1:19" ht="14.45" customHeight="1">
      <c r="A22" s="276" t="s">
        <v>98</v>
      </c>
      <c r="B22" s="277">
        <v>35.613322643309687</v>
      </c>
      <c r="C22" s="278">
        <v>2.164582719633652</v>
      </c>
      <c r="D22" s="280">
        <v>398</v>
      </c>
    </row>
    <row r="23" spans="1:19" ht="14.45" customHeight="1" thickBot="1">
      <c r="A23" s="286" t="s">
        <v>99</v>
      </c>
      <c r="B23" s="287">
        <v>18.779861875431418</v>
      </c>
      <c r="C23" s="288">
        <v>1.9141165072276749</v>
      </c>
      <c r="D23" s="290">
        <v>320</v>
      </c>
    </row>
    <row r="24" spans="1:19" ht="14.45" customHeight="1">
      <c r="A24" s="291" t="s">
        <v>100</v>
      </c>
      <c r="B24" s="292">
        <v>36.063644734149911</v>
      </c>
      <c r="C24" s="293">
        <v>1.051052992318503</v>
      </c>
      <c r="D24" s="295">
        <v>2828</v>
      </c>
    </row>
    <row r="25" spans="1:19" ht="14.45" customHeight="1">
      <c r="A25" s="291" t="s">
        <v>101</v>
      </c>
      <c r="B25" s="294">
        <v>23.737015029059151</v>
      </c>
      <c r="C25" s="293">
        <v>1.0069951080845001</v>
      </c>
      <c r="D25" s="295">
        <v>1717</v>
      </c>
    </row>
    <row r="26" spans="1:19" ht="14.45" customHeight="1">
      <c r="A26" s="296" t="s">
        <v>102</v>
      </c>
      <c r="B26" s="297">
        <v>33.74701084809783</v>
      </c>
      <c r="C26" s="298">
        <v>0.87397149963862675</v>
      </c>
      <c r="D26" s="300">
        <v>4545</v>
      </c>
    </row>
    <row r="27" spans="1:19" ht="36.6" customHeight="1">
      <c r="A27" s="1047" t="s">
        <v>264</v>
      </c>
      <c r="B27" s="1047" t="s">
        <v>264</v>
      </c>
      <c r="C27" s="1047" t="s">
        <v>264</v>
      </c>
      <c r="D27" s="1047" t="s">
        <v>264</v>
      </c>
    </row>
    <row r="28" spans="1:19" ht="41.1" customHeight="1">
      <c r="A28" s="1047" t="s">
        <v>453</v>
      </c>
      <c r="B28" s="1047" t="s">
        <v>105</v>
      </c>
      <c r="C28" s="1047" t="s">
        <v>105</v>
      </c>
      <c r="D28" s="1047" t="s">
        <v>105</v>
      </c>
    </row>
    <row r="29" spans="1:19" ht="37.5" customHeight="1">
      <c r="A29" s="1047" t="s">
        <v>265</v>
      </c>
      <c r="B29" s="1047" t="s">
        <v>265</v>
      </c>
      <c r="C29" s="1047" t="s">
        <v>265</v>
      </c>
      <c r="D29" s="1047" t="s">
        <v>265</v>
      </c>
    </row>
    <row r="31" spans="1:19" s="274" customFormat="1" ht="24" customHeight="1">
      <c r="A31" s="1156">
        <v>2020</v>
      </c>
      <c r="B31" s="1156"/>
      <c r="C31" s="1156"/>
      <c r="D31" s="1156"/>
      <c r="E31" s="345"/>
      <c r="F31" s="345"/>
      <c r="G31" s="345"/>
      <c r="H31" s="345"/>
      <c r="I31" s="345"/>
      <c r="J31" s="345"/>
      <c r="K31" s="345"/>
      <c r="L31" s="345"/>
      <c r="M31" s="345"/>
      <c r="N31" s="345"/>
      <c r="O31" s="345"/>
      <c r="P31" s="345"/>
      <c r="Q31" s="345"/>
      <c r="R31" s="345"/>
      <c r="S31" s="345"/>
    </row>
    <row r="33" spans="1:4" ht="45" customHeight="1">
      <c r="A33" s="1166" t="s">
        <v>693</v>
      </c>
      <c r="B33" s="1166"/>
      <c r="C33" s="1166"/>
      <c r="D33" s="1166"/>
    </row>
    <row r="34" spans="1:4" ht="28.35" customHeight="1" thickBot="1">
      <c r="A34" s="1164" t="s">
        <v>311</v>
      </c>
      <c r="B34" s="1157" t="s">
        <v>544</v>
      </c>
      <c r="C34" s="1157" t="s">
        <v>263</v>
      </c>
      <c r="D34" s="1163" t="s">
        <v>263</v>
      </c>
    </row>
    <row r="35" spans="1:4" ht="14.45" customHeight="1" thickBot="1">
      <c r="A35" s="1165" t="s">
        <v>311</v>
      </c>
      <c r="B35" s="72" t="s">
        <v>112</v>
      </c>
      <c r="C35" s="72" t="s">
        <v>82</v>
      </c>
      <c r="D35" s="72" t="s">
        <v>83</v>
      </c>
    </row>
    <row r="36" spans="1:4" ht="14.45" customHeight="1">
      <c r="A36" s="276" t="s">
        <v>84</v>
      </c>
      <c r="B36" s="304">
        <v>28.19583230294095</v>
      </c>
      <c r="C36" s="305">
        <v>2.1746102167695849</v>
      </c>
      <c r="D36" s="307">
        <v>427</v>
      </c>
    </row>
    <row r="37" spans="1:4" ht="14.45" customHeight="1">
      <c r="A37" s="281" t="s">
        <v>85</v>
      </c>
      <c r="B37" s="309">
        <v>21.834686590737689</v>
      </c>
      <c r="C37" s="310">
        <v>1.8962780753530311</v>
      </c>
      <c r="D37" s="312">
        <v>491</v>
      </c>
    </row>
    <row r="38" spans="1:4" ht="14.45" customHeight="1">
      <c r="A38" s="276" t="s">
        <v>86</v>
      </c>
      <c r="B38" s="304">
        <v>24.748028255669869</v>
      </c>
      <c r="C38" s="305">
        <v>3.6049021725447461</v>
      </c>
      <c r="D38" s="307">
        <v>148</v>
      </c>
    </row>
    <row r="39" spans="1:4" ht="14.45" customHeight="1">
      <c r="A39" s="281" t="s">
        <v>87</v>
      </c>
      <c r="B39" s="309">
        <v>16.391159060413131</v>
      </c>
      <c r="C39" s="310">
        <v>2.386974206446534</v>
      </c>
      <c r="D39" s="312">
        <v>205</v>
      </c>
    </row>
    <row r="40" spans="1:4" ht="14.45" customHeight="1">
      <c r="A40" s="276" t="s">
        <v>88</v>
      </c>
      <c r="B40" s="304">
        <v>31.101163978342822</v>
      </c>
      <c r="C40" s="305">
        <v>4.7179713399771446</v>
      </c>
      <c r="D40" s="307">
        <v>90</v>
      </c>
    </row>
    <row r="41" spans="1:4" ht="14.45" customHeight="1">
      <c r="A41" s="281" t="s">
        <v>89</v>
      </c>
      <c r="B41" s="328" t="s">
        <v>429</v>
      </c>
      <c r="C41" s="329" t="s">
        <v>429</v>
      </c>
      <c r="D41" s="331" t="s">
        <v>429</v>
      </c>
    </row>
    <row r="42" spans="1:4" ht="14.45" customHeight="1">
      <c r="A42" s="276" t="s">
        <v>90</v>
      </c>
      <c r="B42" s="304">
        <v>26.491453948283329</v>
      </c>
      <c r="C42" s="305">
        <v>2.6998523034742239</v>
      </c>
      <c r="D42" s="307">
        <v>280</v>
      </c>
    </row>
    <row r="43" spans="1:4" ht="14.45" customHeight="1">
      <c r="A43" s="281" t="s">
        <v>91</v>
      </c>
      <c r="B43" s="309">
        <v>22.437410753889619</v>
      </c>
      <c r="C43" s="310">
        <v>3.4483422413768539</v>
      </c>
      <c r="D43" s="312">
        <v>132</v>
      </c>
    </row>
    <row r="44" spans="1:4" ht="14.45" customHeight="1">
      <c r="A44" s="276" t="s">
        <v>92</v>
      </c>
      <c r="B44" s="304">
        <v>21.09337132313258</v>
      </c>
      <c r="C44" s="305">
        <v>2.3763679519798182</v>
      </c>
      <c r="D44" s="307">
        <v>300</v>
      </c>
    </row>
    <row r="45" spans="1:4" ht="14.45" customHeight="1">
      <c r="A45" s="281" t="s">
        <v>93</v>
      </c>
      <c r="B45" s="309">
        <v>21.711961461091779</v>
      </c>
      <c r="C45" s="310">
        <v>1.951779270590414</v>
      </c>
      <c r="D45" s="312">
        <v>436</v>
      </c>
    </row>
    <row r="46" spans="1:4" ht="14.45" customHeight="1">
      <c r="A46" s="276" t="s">
        <v>94</v>
      </c>
      <c r="B46" s="304">
        <v>20.36075923809674</v>
      </c>
      <c r="C46" s="305">
        <v>2.2444964289855451</v>
      </c>
      <c r="D46" s="307">
        <v>297</v>
      </c>
    </row>
    <row r="47" spans="1:4" ht="14.45" customHeight="1">
      <c r="A47" s="281" t="s">
        <v>95</v>
      </c>
      <c r="B47" s="309">
        <v>32.258910519061352</v>
      </c>
      <c r="C47" s="310">
        <v>4.7815462966119142</v>
      </c>
      <c r="D47" s="312">
        <v>81</v>
      </c>
    </row>
    <row r="48" spans="1:4" ht="14.45" customHeight="1">
      <c r="A48" s="276" t="s">
        <v>96</v>
      </c>
      <c r="B48" s="304">
        <v>23.93920448804796</v>
      </c>
      <c r="C48" s="305">
        <v>2.4852857410326479</v>
      </c>
      <c r="D48" s="307">
        <v>272</v>
      </c>
    </row>
    <row r="49" spans="1:4" ht="14.45" customHeight="1">
      <c r="A49" s="281" t="s">
        <v>97</v>
      </c>
      <c r="B49" s="309">
        <v>17.475095773869011</v>
      </c>
      <c r="C49" s="310">
        <v>2.710816272346118</v>
      </c>
      <c r="D49" s="312">
        <v>162</v>
      </c>
    </row>
    <row r="50" spans="1:4" ht="14.45" customHeight="1">
      <c r="A50" s="276" t="s">
        <v>98</v>
      </c>
      <c r="B50" s="304">
        <v>19.805617768390309</v>
      </c>
      <c r="C50" s="305">
        <v>2.7370426588982042</v>
      </c>
      <c r="D50" s="307">
        <v>203</v>
      </c>
    </row>
    <row r="51" spans="1:4" ht="14.45" customHeight="1" thickBot="1">
      <c r="A51" s="286" t="s">
        <v>99</v>
      </c>
      <c r="B51" s="319">
        <v>18.50471885825166</v>
      </c>
      <c r="C51" s="320">
        <v>2.4289158746440211</v>
      </c>
      <c r="D51" s="322">
        <v>210</v>
      </c>
    </row>
    <row r="52" spans="1:4" ht="14.45" customHeight="1">
      <c r="A52" s="291" t="s">
        <v>100</v>
      </c>
      <c r="B52" s="332">
        <v>23.510290515606641</v>
      </c>
      <c r="C52" s="333">
        <v>0.87000124434165327</v>
      </c>
      <c r="D52" s="335">
        <v>2661</v>
      </c>
    </row>
    <row r="53" spans="1:4" ht="14.45" customHeight="1">
      <c r="A53" s="291" t="s">
        <v>101</v>
      </c>
      <c r="B53" s="332">
        <v>21.31746060134402</v>
      </c>
      <c r="C53" s="333">
        <v>1.302437238770316</v>
      </c>
      <c r="D53" s="335">
        <v>1129</v>
      </c>
    </row>
    <row r="54" spans="1:4" ht="14.45" customHeight="1">
      <c r="A54" s="296" t="s">
        <v>102</v>
      </c>
      <c r="B54" s="324">
        <v>23.09291354491528</v>
      </c>
      <c r="C54" s="325">
        <v>0.74677107508419549</v>
      </c>
      <c r="D54" s="327">
        <v>3790</v>
      </c>
    </row>
    <row r="55" spans="1:4" ht="39.950000000000003" customHeight="1">
      <c r="A55" s="1173" t="s">
        <v>264</v>
      </c>
      <c r="B55" s="1173" t="s">
        <v>264</v>
      </c>
      <c r="C55" s="1173" t="s">
        <v>264</v>
      </c>
      <c r="D55" s="1173" t="s">
        <v>264</v>
      </c>
    </row>
    <row r="56" spans="1:4" ht="32.1" customHeight="1">
      <c r="A56" s="1173" t="s">
        <v>196</v>
      </c>
      <c r="B56" s="1173" t="s">
        <v>105</v>
      </c>
      <c r="C56" s="1173" t="s">
        <v>105</v>
      </c>
      <c r="D56" s="1173" t="s">
        <v>105</v>
      </c>
    </row>
    <row r="57" spans="1:4" ht="33" customHeight="1">
      <c r="A57" s="1173" t="s">
        <v>266</v>
      </c>
      <c r="B57" s="1173" t="s">
        <v>266</v>
      </c>
      <c r="C57" s="1173" t="s">
        <v>266</v>
      </c>
      <c r="D57" s="1173" t="s">
        <v>266</v>
      </c>
    </row>
  </sheetData>
  <mergeCells count="14">
    <mergeCell ref="A3:D3"/>
    <mergeCell ref="A57:D57"/>
    <mergeCell ref="A5:D5"/>
    <mergeCell ref="B6:D6"/>
    <mergeCell ref="A27:D27"/>
    <mergeCell ref="A28:D28"/>
    <mergeCell ref="A29:D29"/>
    <mergeCell ref="A31:D31"/>
    <mergeCell ref="A33:D33"/>
    <mergeCell ref="B34:D34"/>
    <mergeCell ref="A55:D55"/>
    <mergeCell ref="A56:D56"/>
    <mergeCell ref="A6:A7"/>
    <mergeCell ref="A34:A35"/>
  </mergeCells>
  <hyperlinks>
    <hyperlink ref="A1" location="Inhalt!A1" display="Zurück zum Inhalt" xr:uid="{00000000-0004-0000-0B00-000000000000}"/>
  </hyperlinks>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5"/>
  <dimension ref="A1:B208"/>
  <sheetViews>
    <sheetView zoomScale="80" zoomScaleNormal="80" workbookViewId="0">
      <pane xSplit="1" topLeftCell="B1" activePane="topRight" state="frozen"/>
      <selection pane="topRight"/>
    </sheetView>
  </sheetViews>
  <sheetFormatPr baseColWidth="10" defaultColWidth="11" defaultRowHeight="14.45" customHeight="1"/>
  <cols>
    <col min="1" max="2" width="23.5" style="549" customWidth="1"/>
    <col min="3" max="16384" width="11" style="549"/>
  </cols>
  <sheetData>
    <row r="1" spans="1:2" ht="14.45" customHeight="1">
      <c r="A1" s="488" t="s">
        <v>688</v>
      </c>
    </row>
    <row r="3" spans="1:2" ht="24" customHeight="1">
      <c r="A3" s="1174">
        <v>2022</v>
      </c>
      <c r="B3" s="1174"/>
    </row>
    <row r="5" spans="1:2" ht="45.95" customHeight="1">
      <c r="A5" s="1041" t="s">
        <v>734</v>
      </c>
      <c r="B5" s="1041"/>
    </row>
    <row r="6" spans="1:2" ht="30" customHeight="1">
      <c r="A6" s="1132" t="s">
        <v>311</v>
      </c>
      <c r="B6" s="801" t="s">
        <v>359</v>
      </c>
    </row>
    <row r="7" spans="1:2" ht="14.45" customHeight="1" thickBot="1">
      <c r="A7" s="1134"/>
      <c r="B7" s="800" t="s">
        <v>313</v>
      </c>
    </row>
    <row r="8" spans="1:2" ht="14.45" customHeight="1">
      <c r="A8" s="346" t="s">
        <v>84</v>
      </c>
      <c r="B8" s="358">
        <v>5547</v>
      </c>
    </row>
    <row r="9" spans="1:2" ht="14.45" customHeight="1">
      <c r="A9" s="348" t="s">
        <v>85</v>
      </c>
      <c r="B9" s="359">
        <v>4203</v>
      </c>
    </row>
    <row r="10" spans="1:2" ht="14.45" customHeight="1">
      <c r="A10" s="350" t="s">
        <v>86</v>
      </c>
      <c r="B10" s="358">
        <v>3960</v>
      </c>
    </row>
    <row r="11" spans="1:2" ht="14.45" customHeight="1">
      <c r="A11" s="348" t="s">
        <v>87</v>
      </c>
      <c r="B11" s="359">
        <v>1745</v>
      </c>
    </row>
    <row r="12" spans="1:2" ht="14.45" customHeight="1">
      <c r="A12" s="350" t="s">
        <v>579</v>
      </c>
      <c r="B12" s="358">
        <v>378</v>
      </c>
    </row>
    <row r="13" spans="1:2" ht="14.45" customHeight="1">
      <c r="A13" s="348" t="s">
        <v>89</v>
      </c>
      <c r="B13" s="359">
        <v>1243</v>
      </c>
    </row>
    <row r="14" spans="1:2" ht="14.45" customHeight="1">
      <c r="A14" s="350" t="s">
        <v>90</v>
      </c>
      <c r="B14" s="358">
        <v>2874</v>
      </c>
    </row>
    <row r="15" spans="1:2" ht="14.45" customHeight="1">
      <c r="A15" s="351" t="s">
        <v>91</v>
      </c>
      <c r="B15" s="359">
        <v>692</v>
      </c>
    </row>
    <row r="16" spans="1:2" ht="14.45" customHeight="1">
      <c r="A16" s="350" t="s">
        <v>92</v>
      </c>
      <c r="B16" s="358">
        <v>3228</v>
      </c>
    </row>
    <row r="17" spans="1:2" ht="14.45" customHeight="1">
      <c r="A17" s="351" t="s">
        <v>93</v>
      </c>
      <c r="B17" s="359">
        <v>9561</v>
      </c>
    </row>
    <row r="18" spans="1:2" ht="14.45" customHeight="1">
      <c r="A18" s="350" t="s">
        <v>94</v>
      </c>
      <c r="B18" s="358">
        <v>2225</v>
      </c>
    </row>
    <row r="19" spans="1:2" ht="14.45" customHeight="1">
      <c r="A19" s="348" t="s">
        <v>95</v>
      </c>
      <c r="B19" s="359">
        <v>501</v>
      </c>
    </row>
    <row r="20" spans="1:2" ht="14.45" customHeight="1">
      <c r="A20" s="350" t="s">
        <v>96</v>
      </c>
      <c r="B20" s="358">
        <v>3524</v>
      </c>
    </row>
    <row r="21" spans="1:2" ht="14.45" customHeight="1">
      <c r="A21" s="351" t="s">
        <v>97</v>
      </c>
      <c r="B21" s="359">
        <v>1401</v>
      </c>
    </row>
    <row r="22" spans="1:2" ht="14.45" customHeight="1">
      <c r="A22" s="350" t="s">
        <v>98</v>
      </c>
      <c r="B22" s="358">
        <v>1479</v>
      </c>
    </row>
    <row r="23" spans="1:2" ht="14.45" customHeight="1" thickBot="1">
      <c r="A23" s="348" t="s">
        <v>99</v>
      </c>
      <c r="B23" s="359">
        <v>1140</v>
      </c>
    </row>
    <row r="24" spans="1:2" ht="14.45" customHeight="1">
      <c r="A24" s="352" t="s">
        <v>100</v>
      </c>
      <c r="B24" s="353">
        <f>B8+B9+B12+B13+B14+B16+B17+B18+B19+B22</f>
        <v>31239</v>
      </c>
    </row>
    <row r="25" spans="1:2" ht="14.45" customHeight="1">
      <c r="A25" s="354" t="s">
        <v>101</v>
      </c>
      <c r="B25" s="355">
        <f>B10+B11+B15+B20+B21+B23</f>
        <v>12462</v>
      </c>
    </row>
    <row r="26" spans="1:2" ht="14.45" customHeight="1">
      <c r="A26" s="356" t="s">
        <v>102</v>
      </c>
      <c r="B26" s="357">
        <v>43701</v>
      </c>
    </row>
    <row r="27" spans="1:2" ht="30" customHeight="1">
      <c r="A27" s="1175" t="s">
        <v>735</v>
      </c>
      <c r="B27" s="1175"/>
    </row>
    <row r="28" spans="1:2" ht="37.5" customHeight="1">
      <c r="A28" s="1101" t="s">
        <v>736</v>
      </c>
      <c r="B28" s="1101"/>
    </row>
    <row r="30" spans="1:2" ht="30" customHeight="1">
      <c r="A30" s="1041" t="s">
        <v>818</v>
      </c>
      <c r="B30" s="1041"/>
    </row>
    <row r="31" spans="1:2" ht="29.25" customHeight="1">
      <c r="A31" s="1132" t="s">
        <v>311</v>
      </c>
      <c r="B31" s="802" t="s">
        <v>360</v>
      </c>
    </row>
    <row r="32" spans="1:2" ht="14.45" customHeight="1" thickBot="1">
      <c r="A32" s="1134"/>
      <c r="B32" s="803" t="s">
        <v>313</v>
      </c>
    </row>
    <row r="33" spans="1:2" ht="14.45" customHeight="1">
      <c r="A33" s="346" t="s">
        <v>84</v>
      </c>
      <c r="B33" s="347">
        <v>4007</v>
      </c>
    </row>
    <row r="34" spans="1:2" ht="14.45" customHeight="1">
      <c r="A34" s="348" t="s">
        <v>85</v>
      </c>
      <c r="B34" s="349">
        <v>3361</v>
      </c>
    </row>
    <row r="35" spans="1:2" ht="14.45" customHeight="1">
      <c r="A35" s="350" t="s">
        <v>86</v>
      </c>
      <c r="B35" s="347">
        <v>2902</v>
      </c>
    </row>
    <row r="36" spans="1:2" ht="14.45" customHeight="1">
      <c r="A36" s="348" t="s">
        <v>87</v>
      </c>
      <c r="B36" s="349">
        <v>1554</v>
      </c>
    </row>
    <row r="37" spans="1:2" ht="14.45" customHeight="1">
      <c r="A37" s="350" t="s">
        <v>88</v>
      </c>
      <c r="B37" s="347">
        <v>371</v>
      </c>
    </row>
    <row r="38" spans="1:2" ht="14.45" customHeight="1">
      <c r="A38" s="348" t="s">
        <v>89</v>
      </c>
      <c r="B38" s="349">
        <v>1061</v>
      </c>
    </row>
    <row r="39" spans="1:2" ht="14.45" customHeight="1">
      <c r="A39" s="350" t="s">
        <v>90</v>
      </c>
      <c r="B39" s="347">
        <v>2243</v>
      </c>
    </row>
    <row r="40" spans="1:2" ht="14.45" customHeight="1">
      <c r="A40" s="351" t="s">
        <v>91</v>
      </c>
      <c r="B40" s="349">
        <v>711</v>
      </c>
    </row>
    <row r="41" spans="1:2" ht="14.45" customHeight="1">
      <c r="A41" s="350" t="s">
        <v>92</v>
      </c>
      <c r="B41" s="347">
        <v>2574</v>
      </c>
    </row>
    <row r="42" spans="1:2" ht="14.45" customHeight="1">
      <c r="A42" s="351" t="s">
        <v>93</v>
      </c>
      <c r="B42" s="349">
        <v>6557</v>
      </c>
    </row>
    <row r="43" spans="1:2" ht="14.45" customHeight="1">
      <c r="A43" s="350" t="s">
        <v>94</v>
      </c>
      <c r="B43" s="347">
        <v>1418</v>
      </c>
    </row>
    <row r="44" spans="1:2" ht="14.45" customHeight="1">
      <c r="A44" s="348" t="s">
        <v>95</v>
      </c>
      <c r="B44" s="349">
        <v>373</v>
      </c>
    </row>
    <row r="45" spans="1:2" ht="14.45" customHeight="1">
      <c r="A45" s="350" t="s">
        <v>96</v>
      </c>
      <c r="B45" s="347">
        <v>2011</v>
      </c>
    </row>
    <row r="46" spans="1:2" ht="14.45" customHeight="1">
      <c r="A46" s="351" t="s">
        <v>97</v>
      </c>
      <c r="B46" s="349">
        <v>1032</v>
      </c>
    </row>
    <row r="47" spans="1:2" ht="14.45" customHeight="1">
      <c r="A47" s="350" t="s">
        <v>98</v>
      </c>
      <c r="B47" s="347">
        <v>1179</v>
      </c>
    </row>
    <row r="48" spans="1:2" ht="14.45" customHeight="1" thickBot="1">
      <c r="A48" s="348" t="s">
        <v>99</v>
      </c>
      <c r="B48" s="349">
        <v>761</v>
      </c>
    </row>
    <row r="49" spans="1:2" ht="14.45" customHeight="1">
      <c r="A49" s="352" t="s">
        <v>100</v>
      </c>
      <c r="B49" s="353">
        <f>B33+B34+B37+B38+B39+B41+B42+B43+B44+B47</f>
        <v>23144</v>
      </c>
    </row>
    <row r="50" spans="1:2" ht="14.45" customHeight="1">
      <c r="A50" s="354" t="s">
        <v>101</v>
      </c>
      <c r="B50" s="355">
        <f>B35+B36+B40+B45+B46+B48</f>
        <v>8971</v>
      </c>
    </row>
    <row r="51" spans="1:2" ht="14.45" customHeight="1">
      <c r="A51" s="356" t="s">
        <v>102</v>
      </c>
      <c r="B51" s="357">
        <v>32115</v>
      </c>
    </row>
    <row r="52" spans="1:2" ht="35.450000000000003" customHeight="1">
      <c r="A52" s="1101" t="s">
        <v>737</v>
      </c>
      <c r="B52" s="1101"/>
    </row>
    <row r="55" spans="1:2" ht="24" customHeight="1">
      <c r="A55" s="1174">
        <v>2021</v>
      </c>
      <c r="B55" s="1174"/>
    </row>
    <row r="56" spans="1:2" ht="14.45" customHeight="1">
      <c r="A56" s="143"/>
    </row>
    <row r="57" spans="1:2" ht="45.95" customHeight="1">
      <c r="A57" s="1041" t="s">
        <v>738</v>
      </c>
      <c r="B57" s="1041"/>
    </row>
    <row r="58" spans="1:2" ht="30" customHeight="1">
      <c r="A58" s="1132" t="s">
        <v>311</v>
      </c>
      <c r="B58" s="802" t="s">
        <v>359</v>
      </c>
    </row>
    <row r="59" spans="1:2" ht="14.45" customHeight="1" thickBot="1">
      <c r="A59" s="1134"/>
      <c r="B59" s="803" t="s">
        <v>313</v>
      </c>
    </row>
    <row r="60" spans="1:2" ht="14.45" customHeight="1">
      <c r="A60" s="346" t="s">
        <v>84</v>
      </c>
      <c r="B60" s="358">
        <v>5425</v>
      </c>
    </row>
    <row r="61" spans="1:2" ht="14.45" customHeight="1">
      <c r="A61" s="348" t="s">
        <v>85</v>
      </c>
      <c r="B61" s="359">
        <v>3797</v>
      </c>
    </row>
    <row r="62" spans="1:2" ht="14.45" customHeight="1">
      <c r="A62" s="350" t="s">
        <v>86</v>
      </c>
      <c r="B62" s="358">
        <v>3674</v>
      </c>
    </row>
    <row r="63" spans="1:2" ht="14.45" customHeight="1">
      <c r="A63" s="348" t="s">
        <v>87</v>
      </c>
      <c r="B63" s="359">
        <v>1852</v>
      </c>
    </row>
    <row r="64" spans="1:2" ht="14.45" customHeight="1">
      <c r="A64" s="350" t="s">
        <v>579</v>
      </c>
      <c r="B64" s="358">
        <v>420</v>
      </c>
    </row>
    <row r="65" spans="1:2" ht="14.45" customHeight="1">
      <c r="A65" s="348" t="s">
        <v>89</v>
      </c>
      <c r="B65" s="359">
        <v>1196</v>
      </c>
    </row>
    <row r="66" spans="1:2" ht="14.45" customHeight="1">
      <c r="A66" s="350" t="s">
        <v>90</v>
      </c>
      <c r="B66" s="358">
        <v>2915</v>
      </c>
    </row>
    <row r="67" spans="1:2" ht="14.45" customHeight="1">
      <c r="A67" s="351" t="s">
        <v>91</v>
      </c>
      <c r="B67" s="359">
        <v>699</v>
      </c>
    </row>
    <row r="68" spans="1:2" ht="14.45" customHeight="1">
      <c r="A68" s="350" t="s">
        <v>92</v>
      </c>
      <c r="B68" s="358">
        <v>3417</v>
      </c>
    </row>
    <row r="69" spans="1:2" ht="14.45" customHeight="1">
      <c r="A69" s="351" t="s">
        <v>93</v>
      </c>
      <c r="B69" s="359">
        <v>8976</v>
      </c>
    </row>
    <row r="70" spans="1:2" ht="14.45" customHeight="1">
      <c r="A70" s="350" t="s">
        <v>94</v>
      </c>
      <c r="B70" s="358">
        <v>1986</v>
      </c>
    </row>
    <row r="71" spans="1:2" ht="14.45" customHeight="1">
      <c r="A71" s="348" t="s">
        <v>95</v>
      </c>
      <c r="B71" s="359">
        <v>587</v>
      </c>
    </row>
    <row r="72" spans="1:2" ht="14.45" customHeight="1">
      <c r="A72" s="350" t="s">
        <v>96</v>
      </c>
      <c r="B72" s="358">
        <v>3668</v>
      </c>
    </row>
    <row r="73" spans="1:2" ht="14.45" customHeight="1">
      <c r="A73" s="351" t="s">
        <v>97</v>
      </c>
      <c r="B73" s="359">
        <v>1431</v>
      </c>
    </row>
    <row r="74" spans="1:2" ht="14.45" customHeight="1">
      <c r="A74" s="350" t="s">
        <v>98</v>
      </c>
      <c r="B74" s="358">
        <v>1410</v>
      </c>
    </row>
    <row r="75" spans="1:2" ht="14.45" customHeight="1" thickBot="1">
      <c r="A75" s="348" t="s">
        <v>99</v>
      </c>
      <c r="B75" s="359">
        <v>1156</v>
      </c>
    </row>
    <row r="76" spans="1:2" ht="14.45" customHeight="1">
      <c r="A76" s="352" t="s">
        <v>100</v>
      </c>
      <c r="B76" s="353">
        <v>30129</v>
      </c>
    </row>
    <row r="77" spans="1:2" ht="14.45" customHeight="1">
      <c r="A77" s="354" t="s">
        <v>101</v>
      </c>
      <c r="B77" s="355">
        <v>12480</v>
      </c>
    </row>
    <row r="78" spans="1:2" ht="14.45" customHeight="1">
      <c r="A78" s="356" t="s">
        <v>102</v>
      </c>
      <c r="B78" s="357">
        <v>42609</v>
      </c>
    </row>
    <row r="79" spans="1:2" ht="25.7" customHeight="1">
      <c r="A79" s="1101" t="s">
        <v>739</v>
      </c>
      <c r="B79" s="1101"/>
    </row>
    <row r="80" spans="1:2" ht="36.75" customHeight="1">
      <c r="A80" s="1101" t="s">
        <v>737</v>
      </c>
      <c r="B80" s="1101"/>
    </row>
    <row r="82" spans="1:2" ht="30" customHeight="1">
      <c r="A82" s="1041" t="s">
        <v>816</v>
      </c>
      <c r="B82" s="1041"/>
    </row>
    <row r="83" spans="1:2" ht="37.5" customHeight="1">
      <c r="A83" s="1132" t="s">
        <v>311</v>
      </c>
      <c r="B83" s="801" t="s">
        <v>360</v>
      </c>
    </row>
    <row r="84" spans="1:2" ht="14.45" customHeight="1" thickBot="1">
      <c r="A84" s="1134"/>
      <c r="B84" s="800" t="s">
        <v>313</v>
      </c>
    </row>
    <row r="85" spans="1:2" ht="14.45" customHeight="1">
      <c r="A85" s="346" t="s">
        <v>84</v>
      </c>
      <c r="B85" s="347">
        <v>4053</v>
      </c>
    </row>
    <row r="86" spans="1:2" ht="14.45" customHeight="1">
      <c r="A86" s="348" t="s">
        <v>85</v>
      </c>
      <c r="B86" s="349">
        <v>3331</v>
      </c>
    </row>
    <row r="87" spans="1:2" ht="14.45" customHeight="1">
      <c r="A87" s="350" t="s">
        <v>86</v>
      </c>
      <c r="B87" s="347">
        <v>2846</v>
      </c>
    </row>
    <row r="88" spans="1:2" ht="14.45" customHeight="1">
      <c r="A88" s="348" t="s">
        <v>87</v>
      </c>
      <c r="B88" s="349">
        <v>1507</v>
      </c>
    </row>
    <row r="89" spans="1:2" ht="14.45" customHeight="1">
      <c r="A89" s="350" t="s">
        <v>88</v>
      </c>
      <c r="B89" s="347">
        <v>302</v>
      </c>
    </row>
    <row r="90" spans="1:2" ht="14.45" customHeight="1">
      <c r="A90" s="348" t="s">
        <v>89</v>
      </c>
      <c r="B90" s="349">
        <v>1153</v>
      </c>
    </row>
    <row r="91" spans="1:2" ht="14.45" customHeight="1">
      <c r="A91" s="350" t="s">
        <v>90</v>
      </c>
      <c r="B91" s="347">
        <v>2485</v>
      </c>
    </row>
    <row r="92" spans="1:2" ht="14.45" customHeight="1">
      <c r="A92" s="351" t="s">
        <v>91</v>
      </c>
      <c r="B92" s="349">
        <v>645</v>
      </c>
    </row>
    <row r="93" spans="1:2" ht="14.45" customHeight="1">
      <c r="A93" s="350" t="s">
        <v>92</v>
      </c>
      <c r="B93" s="347">
        <v>2693</v>
      </c>
    </row>
    <row r="94" spans="1:2" ht="14.45" customHeight="1">
      <c r="A94" s="351" t="s">
        <v>93</v>
      </c>
      <c r="B94" s="349">
        <v>6235</v>
      </c>
    </row>
    <row r="95" spans="1:2" ht="14.45" customHeight="1">
      <c r="A95" s="350" t="s">
        <v>94</v>
      </c>
      <c r="B95" s="347">
        <v>1635</v>
      </c>
    </row>
    <row r="96" spans="1:2" ht="14.45" customHeight="1">
      <c r="A96" s="348" t="s">
        <v>95</v>
      </c>
      <c r="B96" s="349">
        <v>373</v>
      </c>
    </row>
    <row r="97" spans="1:2" ht="14.45" customHeight="1">
      <c r="A97" s="350" t="s">
        <v>96</v>
      </c>
      <c r="B97" s="347">
        <v>1976</v>
      </c>
    </row>
    <row r="98" spans="1:2" ht="14.45" customHeight="1">
      <c r="A98" s="351" t="s">
        <v>97</v>
      </c>
      <c r="B98" s="349">
        <v>1032</v>
      </c>
    </row>
    <row r="99" spans="1:2" ht="14.45" customHeight="1">
      <c r="A99" s="350" t="s">
        <v>98</v>
      </c>
      <c r="B99" s="347">
        <v>1074</v>
      </c>
    </row>
    <row r="100" spans="1:2" ht="14.45" customHeight="1" thickBot="1">
      <c r="A100" s="348" t="s">
        <v>99</v>
      </c>
      <c r="B100" s="349">
        <v>745</v>
      </c>
    </row>
    <row r="101" spans="1:2" ht="14.45" customHeight="1">
      <c r="A101" s="352" t="s">
        <v>100</v>
      </c>
      <c r="B101" s="353">
        <f>SUM(B85:B86,B89,B90,B91,B93,B94,B95,B96,B99)</f>
        <v>23334</v>
      </c>
    </row>
    <row r="102" spans="1:2" ht="14.45" customHeight="1">
      <c r="A102" s="354" t="s">
        <v>101</v>
      </c>
      <c r="B102" s="355">
        <f>SUM(B87,B92,B97:B98,B100,B88)</f>
        <v>8751</v>
      </c>
    </row>
    <row r="103" spans="1:2" ht="14.45" customHeight="1">
      <c r="A103" s="356" t="s">
        <v>102</v>
      </c>
      <c r="B103" s="357">
        <f>SUM(B85:B100)</f>
        <v>32085</v>
      </c>
    </row>
    <row r="104" spans="1:2" ht="39" customHeight="1">
      <c r="A104" s="1101" t="s">
        <v>741</v>
      </c>
      <c r="B104" s="1101"/>
    </row>
    <row r="107" spans="1:2" ht="24" customHeight="1">
      <c r="A107" s="1174">
        <v>2020</v>
      </c>
      <c r="B107" s="1174"/>
    </row>
    <row r="108" spans="1:2" ht="14.45" customHeight="1">
      <c r="A108" s="143"/>
    </row>
    <row r="109" spans="1:2" ht="50.45" customHeight="1">
      <c r="A109" s="1041" t="s">
        <v>740</v>
      </c>
      <c r="B109" s="1041"/>
    </row>
    <row r="110" spans="1:2" ht="30" customHeight="1">
      <c r="A110" s="1132" t="s">
        <v>311</v>
      </c>
      <c r="B110" s="802" t="s">
        <v>359</v>
      </c>
    </row>
    <row r="111" spans="1:2" ht="14.45" customHeight="1" thickBot="1">
      <c r="A111" s="1134"/>
      <c r="B111" s="803" t="s">
        <v>313</v>
      </c>
    </row>
    <row r="112" spans="1:2" ht="14.45" customHeight="1">
      <c r="A112" s="346" t="s">
        <v>84</v>
      </c>
      <c r="B112" s="358">
        <v>5204</v>
      </c>
    </row>
    <row r="113" spans="1:2" ht="14.45" customHeight="1">
      <c r="A113" s="348" t="s">
        <v>85</v>
      </c>
      <c r="B113" s="359">
        <v>3690</v>
      </c>
    </row>
    <row r="114" spans="1:2" ht="14.45" customHeight="1">
      <c r="A114" s="350" t="s">
        <v>86</v>
      </c>
      <c r="B114" s="358">
        <v>3873</v>
      </c>
    </row>
    <row r="115" spans="1:2" ht="14.45" customHeight="1">
      <c r="A115" s="348" t="s">
        <v>87</v>
      </c>
      <c r="B115" s="359">
        <v>1836</v>
      </c>
    </row>
    <row r="116" spans="1:2" ht="14.45" customHeight="1">
      <c r="A116" s="350" t="s">
        <v>579</v>
      </c>
      <c r="B116" s="358">
        <v>333</v>
      </c>
    </row>
    <row r="117" spans="1:2" ht="14.45" customHeight="1">
      <c r="A117" s="348" t="s">
        <v>89</v>
      </c>
      <c r="B117" s="359">
        <v>1174</v>
      </c>
    </row>
    <row r="118" spans="1:2" ht="14.45" customHeight="1">
      <c r="A118" s="350" t="s">
        <v>90</v>
      </c>
      <c r="B118" s="358">
        <v>2842</v>
      </c>
    </row>
    <row r="119" spans="1:2" ht="14.45" customHeight="1">
      <c r="A119" s="351" t="s">
        <v>91</v>
      </c>
      <c r="B119" s="359">
        <v>687</v>
      </c>
    </row>
    <row r="120" spans="1:2" ht="14.45" customHeight="1">
      <c r="A120" s="350" t="s">
        <v>92</v>
      </c>
      <c r="B120" s="358">
        <v>2978</v>
      </c>
    </row>
    <row r="121" spans="1:2" ht="14.45" customHeight="1">
      <c r="A121" s="351" t="s">
        <v>93</v>
      </c>
      <c r="B121" s="359">
        <v>9093</v>
      </c>
    </row>
    <row r="122" spans="1:2" ht="14.45" customHeight="1">
      <c r="A122" s="350" t="s">
        <v>94</v>
      </c>
      <c r="B122" s="358">
        <v>1972</v>
      </c>
    </row>
    <row r="123" spans="1:2" ht="14.45" customHeight="1">
      <c r="A123" s="348" t="s">
        <v>95</v>
      </c>
      <c r="B123" s="359">
        <v>433</v>
      </c>
    </row>
    <row r="124" spans="1:2" ht="14.45" customHeight="1">
      <c r="A124" s="350" t="s">
        <v>96</v>
      </c>
      <c r="B124" s="358">
        <v>3473</v>
      </c>
    </row>
    <row r="125" spans="1:2" ht="14.45" customHeight="1">
      <c r="A125" s="351" t="s">
        <v>97</v>
      </c>
      <c r="B125" s="359">
        <v>1338</v>
      </c>
    </row>
    <row r="126" spans="1:2" ht="14.45" customHeight="1">
      <c r="A126" s="350" t="s">
        <v>98</v>
      </c>
      <c r="B126" s="358">
        <v>1570</v>
      </c>
    </row>
    <row r="127" spans="1:2" ht="14.45" customHeight="1" thickBot="1">
      <c r="A127" s="348" t="s">
        <v>99</v>
      </c>
      <c r="B127" s="359">
        <v>987</v>
      </c>
    </row>
    <row r="128" spans="1:2" ht="14.45" customHeight="1">
      <c r="A128" s="352" t="s">
        <v>100</v>
      </c>
      <c r="B128" s="353">
        <f>SUM(B112:B113,B116,B117,B118,B120,B121,B122,B123,B126)</f>
        <v>29289</v>
      </c>
    </row>
    <row r="129" spans="1:2" ht="14.45" customHeight="1">
      <c r="A129" s="354" t="s">
        <v>101</v>
      </c>
      <c r="B129" s="355">
        <f>SUM(B114:B115,B119,B124:B125,B127)</f>
        <v>12194</v>
      </c>
    </row>
    <row r="130" spans="1:2" ht="14.45" customHeight="1">
      <c r="A130" s="356" t="s">
        <v>102</v>
      </c>
      <c r="B130" s="357">
        <f>SUM(B128:B129)</f>
        <v>41483</v>
      </c>
    </row>
    <row r="131" spans="1:2" ht="28.15" customHeight="1">
      <c r="A131" s="1101" t="s">
        <v>739</v>
      </c>
      <c r="B131" s="1101"/>
    </row>
    <row r="132" spans="1:2" ht="40.9" customHeight="1">
      <c r="A132" s="1101" t="s">
        <v>741</v>
      </c>
      <c r="B132" s="1101"/>
    </row>
    <row r="135" spans="1:2" ht="30" customHeight="1">
      <c r="A135" s="1041" t="s">
        <v>823</v>
      </c>
      <c r="B135" s="1041"/>
    </row>
    <row r="136" spans="1:2" ht="37.5" customHeight="1">
      <c r="A136" s="1132" t="s">
        <v>311</v>
      </c>
      <c r="B136" s="802" t="s">
        <v>360</v>
      </c>
    </row>
    <row r="137" spans="1:2" ht="14.45" customHeight="1" thickBot="1">
      <c r="A137" s="1134"/>
      <c r="B137" s="803" t="s">
        <v>313</v>
      </c>
    </row>
    <row r="138" spans="1:2" ht="14.45" customHeight="1">
      <c r="A138" s="346" t="s">
        <v>84</v>
      </c>
      <c r="B138" s="347">
        <v>3805</v>
      </c>
    </row>
    <row r="139" spans="1:2" ht="14.45" customHeight="1">
      <c r="A139" s="348" t="s">
        <v>85</v>
      </c>
      <c r="B139" s="349">
        <v>3269</v>
      </c>
    </row>
    <row r="140" spans="1:2" ht="14.45" customHeight="1">
      <c r="A140" s="350" t="s">
        <v>86</v>
      </c>
      <c r="B140" s="347">
        <v>2664</v>
      </c>
    </row>
    <row r="141" spans="1:2" ht="14.45" customHeight="1">
      <c r="A141" s="348" t="s">
        <v>87</v>
      </c>
      <c r="B141" s="349">
        <v>1445</v>
      </c>
    </row>
    <row r="142" spans="1:2" ht="14.45" customHeight="1">
      <c r="A142" s="350" t="s">
        <v>88</v>
      </c>
      <c r="B142" s="347">
        <v>250</v>
      </c>
    </row>
    <row r="143" spans="1:2" ht="14.45" customHeight="1">
      <c r="A143" s="348" t="s">
        <v>89</v>
      </c>
      <c r="B143" s="349">
        <v>1044</v>
      </c>
    </row>
    <row r="144" spans="1:2" ht="14.45" customHeight="1">
      <c r="A144" s="350" t="s">
        <v>90</v>
      </c>
      <c r="B144" s="347">
        <v>2465</v>
      </c>
    </row>
    <row r="145" spans="1:2" ht="14.45" customHeight="1">
      <c r="A145" s="351" t="s">
        <v>91</v>
      </c>
      <c r="B145" s="349">
        <v>640</v>
      </c>
    </row>
    <row r="146" spans="1:2" ht="14.45" customHeight="1">
      <c r="A146" s="350" t="s">
        <v>92</v>
      </c>
      <c r="B146" s="347">
        <v>2555</v>
      </c>
    </row>
    <row r="147" spans="1:2" ht="14.45" customHeight="1">
      <c r="A147" s="351" t="s">
        <v>93</v>
      </c>
      <c r="B147" s="349">
        <v>6305</v>
      </c>
    </row>
    <row r="148" spans="1:2" ht="14.45" customHeight="1">
      <c r="A148" s="350" t="s">
        <v>94</v>
      </c>
      <c r="B148" s="347">
        <v>1564</v>
      </c>
    </row>
    <row r="149" spans="1:2" ht="14.45" customHeight="1">
      <c r="A149" s="348" t="s">
        <v>95</v>
      </c>
      <c r="B149" s="349">
        <v>351</v>
      </c>
    </row>
    <row r="150" spans="1:2" ht="14.45" customHeight="1">
      <c r="A150" s="350" t="s">
        <v>96</v>
      </c>
      <c r="B150" s="347">
        <v>1988</v>
      </c>
    </row>
    <row r="151" spans="1:2" ht="14.45" customHeight="1">
      <c r="A151" s="351" t="s">
        <v>97</v>
      </c>
      <c r="B151" s="349">
        <v>1047</v>
      </c>
    </row>
    <row r="152" spans="1:2" ht="14.45" customHeight="1">
      <c r="A152" s="350" t="s">
        <v>98</v>
      </c>
      <c r="B152" s="347">
        <v>1036</v>
      </c>
    </row>
    <row r="153" spans="1:2" ht="14.45" customHeight="1" thickBot="1">
      <c r="A153" s="348" t="s">
        <v>99</v>
      </c>
      <c r="B153" s="349">
        <v>791</v>
      </c>
    </row>
    <row r="154" spans="1:2" ht="14.45" customHeight="1">
      <c r="A154" s="352" t="s">
        <v>100</v>
      </c>
      <c r="B154" s="353">
        <f>SUM(B138:B139,B142,B143,B144,B146,B147,B148,B149,B152)</f>
        <v>22644</v>
      </c>
    </row>
    <row r="155" spans="1:2" ht="14.45" customHeight="1">
      <c r="A155" s="354" t="s">
        <v>101</v>
      </c>
      <c r="B155" s="355">
        <f>SUM(B140:B141,B145,B150:B151,B153)</f>
        <v>8575</v>
      </c>
    </row>
    <row r="156" spans="1:2" ht="14.45" customHeight="1">
      <c r="A156" s="356" t="s">
        <v>102</v>
      </c>
      <c r="B156" s="357">
        <f>SUM(B154:B155)</f>
        <v>31219</v>
      </c>
    </row>
    <row r="157" spans="1:2" ht="37.9" customHeight="1">
      <c r="A157" s="1101" t="s">
        <v>742</v>
      </c>
      <c r="B157" s="1101"/>
    </row>
    <row r="159" spans="1:2" ht="24" customHeight="1">
      <c r="A159" s="1174">
        <v>2019</v>
      </c>
      <c r="B159" s="1174"/>
    </row>
    <row r="161" spans="1:2" ht="54.6" customHeight="1">
      <c r="A161" s="1041" t="s">
        <v>643</v>
      </c>
      <c r="B161" s="1041"/>
    </row>
    <row r="162" spans="1:2" ht="30" customHeight="1">
      <c r="A162" s="1132" t="s">
        <v>311</v>
      </c>
      <c r="B162" s="802" t="s">
        <v>359</v>
      </c>
    </row>
    <row r="163" spans="1:2" ht="14.45" customHeight="1" thickBot="1">
      <c r="A163" s="1134"/>
      <c r="B163" s="803" t="s">
        <v>313</v>
      </c>
    </row>
    <row r="164" spans="1:2" ht="14.45" customHeight="1">
      <c r="A164" s="346" t="s">
        <v>84</v>
      </c>
      <c r="B164" s="358">
        <v>4965</v>
      </c>
    </row>
    <row r="165" spans="1:2" ht="14.45" customHeight="1">
      <c r="A165" s="348" t="s">
        <v>85</v>
      </c>
      <c r="B165" s="359">
        <v>3481</v>
      </c>
    </row>
    <row r="166" spans="1:2" ht="14.45" customHeight="1">
      <c r="A166" s="350" t="s">
        <v>86</v>
      </c>
      <c r="B166" s="358">
        <v>3884</v>
      </c>
    </row>
    <row r="167" spans="1:2" ht="14.45" customHeight="1">
      <c r="A167" s="348" t="s">
        <v>87</v>
      </c>
      <c r="B167" s="359">
        <v>1840</v>
      </c>
    </row>
    <row r="168" spans="1:2" ht="14.45" customHeight="1">
      <c r="A168" s="350" t="s">
        <v>88</v>
      </c>
      <c r="B168" s="358">
        <v>359</v>
      </c>
    </row>
    <row r="169" spans="1:2" ht="14.45" customHeight="1">
      <c r="A169" s="348" t="s">
        <v>89</v>
      </c>
      <c r="B169" s="359">
        <v>944</v>
      </c>
    </row>
    <row r="170" spans="1:2" ht="14.45" customHeight="1">
      <c r="A170" s="350" t="s">
        <v>90</v>
      </c>
      <c r="B170" s="358">
        <v>2486</v>
      </c>
    </row>
    <row r="171" spans="1:2" ht="14.45" customHeight="1">
      <c r="A171" s="351" t="s">
        <v>91</v>
      </c>
      <c r="B171" s="359">
        <v>761</v>
      </c>
    </row>
    <row r="172" spans="1:2" ht="14.45" customHeight="1">
      <c r="A172" s="350" t="s">
        <v>92</v>
      </c>
      <c r="B172" s="358">
        <v>2981</v>
      </c>
    </row>
    <row r="173" spans="1:2" ht="14.45" customHeight="1">
      <c r="A173" s="351" t="s">
        <v>93</v>
      </c>
      <c r="B173" s="359">
        <v>8781</v>
      </c>
    </row>
    <row r="174" spans="1:2" ht="14.45" customHeight="1">
      <c r="A174" s="350" t="s">
        <v>94</v>
      </c>
      <c r="B174" s="358">
        <v>1952</v>
      </c>
    </row>
    <row r="175" spans="1:2" ht="14.45" customHeight="1">
      <c r="A175" s="348" t="s">
        <v>95</v>
      </c>
      <c r="B175" s="359">
        <v>467</v>
      </c>
    </row>
    <row r="176" spans="1:2" ht="14.45" customHeight="1">
      <c r="A176" s="350" t="s">
        <v>96</v>
      </c>
      <c r="B176" s="358">
        <v>2884</v>
      </c>
    </row>
    <row r="177" spans="1:2" ht="14.45" customHeight="1">
      <c r="A177" s="351" t="s">
        <v>97</v>
      </c>
      <c r="B177" s="359">
        <v>1344</v>
      </c>
    </row>
    <row r="178" spans="1:2" ht="14.45" customHeight="1">
      <c r="A178" s="350" t="s">
        <v>98</v>
      </c>
      <c r="B178" s="358">
        <v>1475</v>
      </c>
    </row>
    <row r="179" spans="1:2" ht="14.45" customHeight="1" thickBot="1">
      <c r="A179" s="348" t="s">
        <v>99</v>
      </c>
      <c r="B179" s="359">
        <v>1015</v>
      </c>
    </row>
    <row r="180" spans="1:2" ht="14.45" customHeight="1">
      <c r="A180" s="352" t="s">
        <v>100</v>
      </c>
      <c r="B180" s="353">
        <v>27891</v>
      </c>
    </row>
    <row r="181" spans="1:2" ht="14.45" customHeight="1">
      <c r="A181" s="354" t="s">
        <v>101</v>
      </c>
      <c r="B181" s="355">
        <v>11728</v>
      </c>
    </row>
    <row r="182" spans="1:2" ht="14.45" customHeight="1">
      <c r="A182" s="356" t="s">
        <v>102</v>
      </c>
      <c r="B182" s="357">
        <v>39619</v>
      </c>
    </row>
    <row r="183" spans="1:2" ht="38.25" customHeight="1">
      <c r="A183" s="1101" t="s">
        <v>742</v>
      </c>
      <c r="B183" s="1101"/>
    </row>
    <row r="186" spans="1:2" ht="30" customHeight="1">
      <c r="A186" s="1041" t="s">
        <v>817</v>
      </c>
      <c r="B186" s="1041"/>
    </row>
    <row r="187" spans="1:2" ht="30" customHeight="1">
      <c r="A187" s="1132" t="s">
        <v>311</v>
      </c>
      <c r="B187" s="802" t="s">
        <v>360</v>
      </c>
    </row>
    <row r="188" spans="1:2" ht="24.6" customHeight="1" thickBot="1">
      <c r="A188" s="1134"/>
      <c r="B188" s="803" t="s">
        <v>313</v>
      </c>
    </row>
    <row r="189" spans="1:2" ht="14.45" customHeight="1">
      <c r="A189" s="346" t="s">
        <v>84</v>
      </c>
      <c r="B189" s="347">
        <v>3886</v>
      </c>
    </row>
    <row r="190" spans="1:2" ht="14.45" customHeight="1">
      <c r="A190" s="348" t="s">
        <v>85</v>
      </c>
      <c r="B190" s="349">
        <v>3035</v>
      </c>
    </row>
    <row r="191" spans="1:2" ht="14.45" customHeight="1">
      <c r="A191" s="350" t="s">
        <v>86</v>
      </c>
      <c r="B191" s="347">
        <v>2495</v>
      </c>
    </row>
    <row r="192" spans="1:2" ht="14.45" customHeight="1">
      <c r="A192" s="348" t="s">
        <v>87</v>
      </c>
      <c r="B192" s="349">
        <v>1306</v>
      </c>
    </row>
    <row r="193" spans="1:2" ht="14.45" customHeight="1">
      <c r="A193" s="350" t="s">
        <v>88</v>
      </c>
      <c r="B193" s="347">
        <v>326</v>
      </c>
    </row>
    <row r="194" spans="1:2" ht="14.45" customHeight="1">
      <c r="A194" s="348" t="s">
        <v>89</v>
      </c>
      <c r="B194" s="349">
        <v>1055</v>
      </c>
    </row>
    <row r="195" spans="1:2" ht="14.45" customHeight="1">
      <c r="A195" s="350" t="s">
        <v>90</v>
      </c>
      <c r="B195" s="347">
        <v>2837</v>
      </c>
    </row>
    <row r="196" spans="1:2" ht="14.45" customHeight="1">
      <c r="A196" s="351" t="s">
        <v>91</v>
      </c>
      <c r="B196" s="349">
        <v>525</v>
      </c>
    </row>
    <row r="197" spans="1:2" ht="14.45" customHeight="1">
      <c r="A197" s="350" t="s">
        <v>92</v>
      </c>
      <c r="B197" s="347">
        <v>2528</v>
      </c>
    </row>
    <row r="198" spans="1:2" ht="14.45" customHeight="1">
      <c r="A198" s="351" t="s">
        <v>93</v>
      </c>
      <c r="B198" s="349">
        <v>6470</v>
      </c>
    </row>
    <row r="199" spans="1:2" ht="14.45" customHeight="1">
      <c r="A199" s="350" t="s">
        <v>94</v>
      </c>
      <c r="B199" s="347">
        <v>1658</v>
      </c>
    </row>
    <row r="200" spans="1:2" ht="14.45" customHeight="1">
      <c r="A200" s="348" t="s">
        <v>95</v>
      </c>
      <c r="B200" s="349">
        <v>340</v>
      </c>
    </row>
    <row r="201" spans="1:2" ht="14.45" customHeight="1">
      <c r="A201" s="350" t="s">
        <v>96</v>
      </c>
      <c r="B201" s="347">
        <v>2064</v>
      </c>
    </row>
    <row r="202" spans="1:2" ht="14.45" customHeight="1">
      <c r="A202" s="351" t="s">
        <v>97</v>
      </c>
      <c r="B202" s="349">
        <v>1047</v>
      </c>
    </row>
    <row r="203" spans="1:2" ht="14.45" customHeight="1">
      <c r="A203" s="350" t="s">
        <v>98</v>
      </c>
      <c r="B203" s="347">
        <v>1082</v>
      </c>
    </row>
    <row r="204" spans="1:2" ht="14.45" customHeight="1" thickBot="1">
      <c r="A204" s="348" t="s">
        <v>99</v>
      </c>
      <c r="B204" s="349">
        <v>843</v>
      </c>
    </row>
    <row r="205" spans="1:2" ht="14.45" customHeight="1">
      <c r="A205" s="352" t="s">
        <v>100</v>
      </c>
      <c r="B205" s="360">
        <v>23217</v>
      </c>
    </row>
    <row r="206" spans="1:2" ht="14.45" customHeight="1">
      <c r="A206" s="354" t="s">
        <v>101</v>
      </c>
      <c r="B206" s="361">
        <v>8280</v>
      </c>
    </row>
    <row r="207" spans="1:2" ht="14.45" customHeight="1">
      <c r="A207" s="356" t="s">
        <v>102</v>
      </c>
      <c r="B207" s="362">
        <v>31497</v>
      </c>
    </row>
    <row r="208" spans="1:2" ht="40.9" customHeight="1">
      <c r="A208" s="1101" t="s">
        <v>743</v>
      </c>
      <c r="B208" s="1101"/>
    </row>
  </sheetData>
  <mergeCells count="31">
    <mergeCell ref="A79:B79"/>
    <mergeCell ref="A3:B3"/>
    <mergeCell ref="A5:B5"/>
    <mergeCell ref="A6:A7"/>
    <mergeCell ref="A27:B27"/>
    <mergeCell ref="A28:B28"/>
    <mergeCell ref="A30:B30"/>
    <mergeCell ref="A31:A32"/>
    <mergeCell ref="A52:B52"/>
    <mergeCell ref="A55:B55"/>
    <mergeCell ref="A57:B57"/>
    <mergeCell ref="A58:A59"/>
    <mergeCell ref="A157:B157"/>
    <mergeCell ref="A80:B80"/>
    <mergeCell ref="A82:B82"/>
    <mergeCell ref="A83:A84"/>
    <mergeCell ref="A104:B104"/>
    <mergeCell ref="A107:B107"/>
    <mergeCell ref="A109:B109"/>
    <mergeCell ref="A110:A111"/>
    <mergeCell ref="A131:B131"/>
    <mergeCell ref="A132:B132"/>
    <mergeCell ref="A135:B135"/>
    <mergeCell ref="A136:A137"/>
    <mergeCell ref="A208:B208"/>
    <mergeCell ref="A159:B159"/>
    <mergeCell ref="A161:B161"/>
    <mergeCell ref="A162:A163"/>
    <mergeCell ref="A183:B183"/>
    <mergeCell ref="A186:B186"/>
    <mergeCell ref="A187:A188"/>
  </mergeCells>
  <hyperlinks>
    <hyperlink ref="A1" location="Inhalt!A1" display="Zurück zum Inhalt" xr:uid="{00000000-0004-0000-0C00-000000000000}"/>
  </hyperlinks>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6"/>
  <dimension ref="A1:F75"/>
  <sheetViews>
    <sheetView zoomScale="80" zoomScaleNormal="80" workbookViewId="0">
      <pane xSplit="1" topLeftCell="B1" activePane="topRight" state="frozen"/>
      <selection pane="topRight"/>
    </sheetView>
  </sheetViews>
  <sheetFormatPr baseColWidth="10" defaultColWidth="11" defaultRowHeight="14.45" customHeight="1"/>
  <cols>
    <col min="1" max="2" width="23.5" style="549" customWidth="1"/>
    <col min="3" max="16384" width="11" style="549"/>
  </cols>
  <sheetData>
    <row r="1" spans="1:2" ht="14.45" customHeight="1">
      <c r="A1" s="488" t="s">
        <v>688</v>
      </c>
    </row>
    <row r="3" spans="1:2" ht="24" customHeight="1">
      <c r="A3" s="1174">
        <v>2022</v>
      </c>
      <c r="B3" s="1174"/>
    </row>
    <row r="5" spans="1:2" ht="45" customHeight="1">
      <c r="A5" s="1041" t="s">
        <v>654</v>
      </c>
      <c r="B5" s="1041"/>
    </row>
    <row r="6" spans="1:2" ht="30" customHeight="1" thickBot="1">
      <c r="A6" s="1176" t="s">
        <v>311</v>
      </c>
      <c r="B6" s="802" t="s">
        <v>359</v>
      </c>
    </row>
    <row r="7" spans="1:2" ht="14.45" customHeight="1" thickBot="1">
      <c r="A7" s="1177"/>
      <c r="B7" s="803" t="s">
        <v>313</v>
      </c>
    </row>
    <row r="8" spans="1:2" ht="14.45" customHeight="1">
      <c r="A8" s="346" t="s">
        <v>84</v>
      </c>
      <c r="B8" s="358">
        <v>2845</v>
      </c>
    </row>
    <row r="9" spans="1:2" ht="14.45" customHeight="1">
      <c r="A9" s="348" t="s">
        <v>85</v>
      </c>
      <c r="B9" s="359">
        <v>804</v>
      </c>
    </row>
    <row r="10" spans="1:2" ht="14.45" customHeight="1">
      <c r="A10" s="350" t="s">
        <v>88</v>
      </c>
      <c r="B10" s="358">
        <v>63</v>
      </c>
    </row>
    <row r="11" spans="1:2" ht="14.45" customHeight="1">
      <c r="A11" s="348" t="s">
        <v>580</v>
      </c>
      <c r="B11" s="364" t="s">
        <v>361</v>
      </c>
    </row>
    <row r="12" spans="1:2" ht="14.45" customHeight="1">
      <c r="A12" s="350" t="s">
        <v>581</v>
      </c>
      <c r="B12" s="365">
        <v>1078</v>
      </c>
    </row>
    <row r="13" spans="1:2" ht="14.45" customHeight="1">
      <c r="A13" s="351" t="s">
        <v>582</v>
      </c>
      <c r="B13" s="364">
        <v>4117</v>
      </c>
    </row>
    <row r="14" spans="1:2" ht="14.45" customHeight="1">
      <c r="A14" s="350" t="s">
        <v>583</v>
      </c>
      <c r="B14" s="365" t="s">
        <v>361</v>
      </c>
    </row>
    <row r="15" spans="1:2" ht="14.45" customHeight="1">
      <c r="A15" s="351" t="s">
        <v>584</v>
      </c>
      <c r="B15" s="364" t="s">
        <v>361</v>
      </c>
    </row>
    <row r="16" spans="1:2" ht="14.45" customHeight="1">
      <c r="A16" s="350" t="s">
        <v>98</v>
      </c>
      <c r="B16" s="365" t="s">
        <v>361</v>
      </c>
    </row>
    <row r="17" spans="1:2" ht="14.45" customHeight="1" thickBot="1">
      <c r="A17" s="348" t="s">
        <v>99</v>
      </c>
      <c r="B17" s="364">
        <v>71</v>
      </c>
    </row>
    <row r="18" spans="1:2" ht="14.45" customHeight="1">
      <c r="A18" s="352" t="s">
        <v>100</v>
      </c>
      <c r="B18" s="353">
        <v>71</v>
      </c>
    </row>
    <row r="19" spans="1:2" ht="14.45" customHeight="1">
      <c r="A19" s="354" t="s">
        <v>101</v>
      </c>
      <c r="B19" s="355">
        <f>B8+B9+B10+B12+B13</f>
        <v>8907</v>
      </c>
    </row>
    <row r="20" spans="1:2" ht="14.45" customHeight="1">
      <c r="A20" s="356" t="s">
        <v>102</v>
      </c>
      <c r="B20" s="357">
        <f>SUM(B8:B17)</f>
        <v>8978</v>
      </c>
    </row>
    <row r="21" spans="1:2" ht="26.25" customHeight="1">
      <c r="A21" s="1175" t="s">
        <v>585</v>
      </c>
      <c r="B21" s="1175" t="s">
        <v>362</v>
      </c>
    </row>
    <row r="22" spans="1:2" ht="30" customHeight="1">
      <c r="A22" s="1175" t="s">
        <v>586</v>
      </c>
      <c r="B22" s="1175" t="s">
        <v>363</v>
      </c>
    </row>
    <row r="23" spans="1:2" ht="27.4" customHeight="1">
      <c r="A23" s="1175" t="s">
        <v>587</v>
      </c>
      <c r="B23" s="1175" t="s">
        <v>364</v>
      </c>
    </row>
    <row r="24" spans="1:2" ht="48.75" customHeight="1">
      <c r="A24" s="1175" t="s">
        <v>588</v>
      </c>
      <c r="B24" s="1175" t="s">
        <v>365</v>
      </c>
    </row>
    <row r="25" spans="1:2" ht="40.15" customHeight="1">
      <c r="A25" s="1101" t="s">
        <v>736</v>
      </c>
      <c r="B25" s="1101"/>
    </row>
    <row r="28" spans="1:2" ht="24" customHeight="1">
      <c r="A28" s="1174">
        <v>2021</v>
      </c>
      <c r="B28" s="1174"/>
    </row>
    <row r="29" spans="1:2" ht="14.45" customHeight="1">
      <c r="A29" s="143"/>
    </row>
    <row r="30" spans="1:2" ht="45" customHeight="1">
      <c r="A30" s="1041" t="s">
        <v>655</v>
      </c>
      <c r="B30" s="1041"/>
    </row>
    <row r="31" spans="1:2" ht="30" customHeight="1" thickBot="1">
      <c r="A31" s="1176" t="s">
        <v>311</v>
      </c>
      <c r="B31" s="802" t="s">
        <v>359</v>
      </c>
    </row>
    <row r="32" spans="1:2" ht="14.45" customHeight="1" thickBot="1">
      <c r="A32" s="1177"/>
      <c r="B32" s="803" t="s">
        <v>313</v>
      </c>
    </row>
    <row r="33" spans="1:6" ht="14.45" customHeight="1">
      <c r="A33" s="346" t="s">
        <v>84</v>
      </c>
      <c r="B33" s="358">
        <v>2658</v>
      </c>
      <c r="C33" s="551"/>
      <c r="F33" s="363"/>
    </row>
    <row r="34" spans="1:6" ht="14.45" customHeight="1">
      <c r="A34" s="348" t="s">
        <v>85</v>
      </c>
      <c r="B34" s="359">
        <v>596</v>
      </c>
      <c r="C34" s="551"/>
      <c r="F34" s="363"/>
    </row>
    <row r="35" spans="1:6" ht="14.45" customHeight="1">
      <c r="A35" s="350" t="s">
        <v>88</v>
      </c>
      <c r="B35" s="358">
        <v>52</v>
      </c>
      <c r="C35" s="551"/>
      <c r="F35" s="363"/>
    </row>
    <row r="36" spans="1:6" ht="14.45" customHeight="1">
      <c r="A36" s="348" t="s">
        <v>580</v>
      </c>
      <c r="B36" s="364" t="s">
        <v>361</v>
      </c>
      <c r="C36" s="551"/>
      <c r="F36" s="363"/>
    </row>
    <row r="37" spans="1:6" ht="14.45" customHeight="1">
      <c r="A37" s="350" t="s">
        <v>581</v>
      </c>
      <c r="B37" s="365" t="s">
        <v>361</v>
      </c>
      <c r="C37" s="551"/>
      <c r="F37" s="363"/>
    </row>
    <row r="38" spans="1:6" ht="14.45" customHeight="1">
      <c r="A38" s="351" t="s">
        <v>582</v>
      </c>
      <c r="B38" s="364">
        <v>3121</v>
      </c>
      <c r="C38" s="551"/>
      <c r="F38" s="363"/>
    </row>
    <row r="39" spans="1:6" ht="14.45" customHeight="1">
      <c r="A39" s="350" t="s">
        <v>583</v>
      </c>
      <c r="B39" s="365" t="s">
        <v>361</v>
      </c>
      <c r="C39" s="551"/>
      <c r="F39" s="363"/>
    </row>
    <row r="40" spans="1:6" ht="14.45" customHeight="1">
      <c r="A40" s="351" t="s">
        <v>584</v>
      </c>
      <c r="B40" s="364" t="s">
        <v>361</v>
      </c>
      <c r="C40" s="551"/>
      <c r="F40" s="363"/>
    </row>
    <row r="41" spans="1:6" ht="14.45" customHeight="1">
      <c r="A41" s="350" t="s">
        <v>98</v>
      </c>
      <c r="B41" s="365" t="s">
        <v>361</v>
      </c>
      <c r="C41" s="551"/>
      <c r="F41" s="363"/>
    </row>
    <row r="42" spans="1:6" ht="14.45" customHeight="1" thickBot="1">
      <c r="A42" s="348" t="s">
        <v>99</v>
      </c>
      <c r="B42" s="364">
        <v>40</v>
      </c>
      <c r="C42" s="551"/>
      <c r="F42" s="363"/>
    </row>
    <row r="43" spans="1:6" ht="14.45" customHeight="1">
      <c r="A43" s="352" t="s">
        <v>100</v>
      </c>
      <c r="B43" s="353">
        <f>B33+B34+B35+B38</f>
        <v>6427</v>
      </c>
      <c r="C43" s="551"/>
    </row>
    <row r="44" spans="1:6" ht="14.45" customHeight="1">
      <c r="A44" s="354" t="s">
        <v>101</v>
      </c>
      <c r="B44" s="355">
        <f>B42</f>
        <v>40</v>
      </c>
      <c r="C44" s="551"/>
    </row>
    <row r="45" spans="1:6" ht="14.45" customHeight="1">
      <c r="A45" s="356" t="s">
        <v>102</v>
      </c>
      <c r="B45" s="357">
        <f>SUM(B43:B44)</f>
        <v>6467</v>
      </c>
      <c r="C45" s="551"/>
    </row>
    <row r="46" spans="1:6" ht="26.25" customHeight="1">
      <c r="A46" s="1175" t="s">
        <v>585</v>
      </c>
      <c r="B46" s="1175" t="s">
        <v>362</v>
      </c>
    </row>
    <row r="47" spans="1:6" ht="24.4" customHeight="1">
      <c r="A47" s="1175" t="s">
        <v>589</v>
      </c>
      <c r="B47" s="1175" t="s">
        <v>363</v>
      </c>
    </row>
    <row r="48" spans="1:6" ht="27.4" customHeight="1">
      <c r="A48" s="1175" t="s">
        <v>587</v>
      </c>
      <c r="B48" s="1175" t="s">
        <v>364</v>
      </c>
    </row>
    <row r="49" spans="1:4" ht="51" customHeight="1">
      <c r="A49" s="1175" t="s">
        <v>588</v>
      </c>
      <c r="B49" s="1175" t="s">
        <v>365</v>
      </c>
    </row>
    <row r="50" spans="1:4" ht="38.65" customHeight="1">
      <c r="A50" s="1101" t="s">
        <v>737</v>
      </c>
      <c r="B50" s="1101"/>
    </row>
    <row r="52" spans="1:4" ht="24" customHeight="1">
      <c r="A52" s="1174">
        <v>2020</v>
      </c>
      <c r="B52" s="1174"/>
    </row>
    <row r="53" spans="1:4" ht="14.45" customHeight="1">
      <c r="A53" s="143"/>
    </row>
    <row r="54" spans="1:4" ht="45" customHeight="1">
      <c r="A54" s="1041" t="s">
        <v>656</v>
      </c>
      <c r="B54" s="1041"/>
    </row>
    <row r="55" spans="1:4" ht="30" customHeight="1" thickBot="1">
      <c r="A55" s="1176" t="s">
        <v>311</v>
      </c>
      <c r="B55" s="802" t="s">
        <v>359</v>
      </c>
    </row>
    <row r="56" spans="1:4" ht="14.45" customHeight="1" thickBot="1">
      <c r="A56" s="1177"/>
      <c r="B56" s="803" t="s">
        <v>313</v>
      </c>
    </row>
    <row r="57" spans="1:4" ht="14.45" customHeight="1">
      <c r="A57" s="346" t="s">
        <v>84</v>
      </c>
      <c r="B57" s="358">
        <v>2339</v>
      </c>
      <c r="D57" s="551"/>
    </row>
    <row r="58" spans="1:4" ht="14.45" customHeight="1">
      <c r="A58" s="348" t="s">
        <v>85</v>
      </c>
      <c r="B58" s="359">
        <v>484</v>
      </c>
      <c r="D58" s="551"/>
    </row>
    <row r="59" spans="1:4" ht="14.45" customHeight="1">
      <c r="A59" s="350" t="s">
        <v>88</v>
      </c>
      <c r="B59" s="358">
        <v>52</v>
      </c>
      <c r="D59" s="551"/>
    </row>
    <row r="60" spans="1:4" ht="14.45" customHeight="1">
      <c r="A60" s="348" t="s">
        <v>580</v>
      </c>
      <c r="B60" s="359">
        <v>55</v>
      </c>
      <c r="D60" s="551"/>
    </row>
    <row r="61" spans="1:4" ht="14.45" customHeight="1">
      <c r="A61" s="350" t="s">
        <v>581</v>
      </c>
      <c r="B61" s="365" t="s">
        <v>361</v>
      </c>
    </row>
    <row r="62" spans="1:4" ht="14.45" customHeight="1">
      <c r="A62" s="351" t="s">
        <v>582</v>
      </c>
      <c r="B62" s="359">
        <v>2147</v>
      </c>
      <c r="D62" s="551"/>
    </row>
    <row r="63" spans="1:4" ht="14.45" customHeight="1">
      <c r="A63" s="350" t="s">
        <v>590</v>
      </c>
      <c r="B63" s="365" t="s">
        <v>361</v>
      </c>
    </row>
    <row r="64" spans="1:4" ht="14.45" customHeight="1">
      <c r="A64" s="351" t="s">
        <v>97</v>
      </c>
      <c r="B64" s="359">
        <v>65</v>
      </c>
    </row>
    <row r="65" spans="1:2" ht="14.45" customHeight="1">
      <c r="A65" s="350" t="s">
        <v>591</v>
      </c>
      <c r="B65" s="358">
        <v>24</v>
      </c>
    </row>
    <row r="66" spans="1:2" ht="14.45" customHeight="1" thickBot="1">
      <c r="A66" s="348" t="s">
        <v>99</v>
      </c>
      <c r="B66" s="359">
        <v>60</v>
      </c>
    </row>
    <row r="67" spans="1:2" ht="14.45" customHeight="1">
      <c r="A67" s="352" t="s">
        <v>100</v>
      </c>
      <c r="B67" s="353">
        <v>5101</v>
      </c>
    </row>
    <row r="68" spans="1:2" ht="14.45" customHeight="1">
      <c r="A68" s="354" t="s">
        <v>101</v>
      </c>
      <c r="B68" s="355">
        <v>125</v>
      </c>
    </row>
    <row r="69" spans="1:2" ht="14.45" customHeight="1">
      <c r="A69" s="356" t="s">
        <v>102</v>
      </c>
      <c r="B69" s="357">
        <v>5226</v>
      </c>
    </row>
    <row r="70" spans="1:2" ht="30" customHeight="1">
      <c r="A70" s="1101" t="s">
        <v>592</v>
      </c>
      <c r="B70" s="1101" t="s">
        <v>366</v>
      </c>
    </row>
    <row r="71" spans="1:2" ht="28.5" customHeight="1">
      <c r="A71" s="1101" t="s">
        <v>593</v>
      </c>
      <c r="B71" s="1101" t="s">
        <v>363</v>
      </c>
    </row>
    <row r="72" spans="1:2" ht="28.15" customHeight="1">
      <c r="A72" s="1101" t="s">
        <v>594</v>
      </c>
      <c r="B72" s="1101" t="s">
        <v>364</v>
      </c>
    </row>
    <row r="73" spans="1:2" ht="26.25" customHeight="1">
      <c r="A73" s="1101" t="s">
        <v>595</v>
      </c>
      <c r="B73" s="1101" t="s">
        <v>362</v>
      </c>
    </row>
    <row r="74" spans="1:2" ht="27.4" customHeight="1">
      <c r="A74" s="1101" t="s">
        <v>596</v>
      </c>
      <c r="B74" s="1101" t="s">
        <v>365</v>
      </c>
    </row>
    <row r="75" spans="1:2" ht="33.75" customHeight="1">
      <c r="A75" s="1101" t="s">
        <v>741</v>
      </c>
      <c r="B75" s="1101"/>
    </row>
  </sheetData>
  <mergeCells count="25">
    <mergeCell ref="A23:B23"/>
    <mergeCell ref="A3:B3"/>
    <mergeCell ref="A5:B5"/>
    <mergeCell ref="A6:A7"/>
    <mergeCell ref="A21:B21"/>
    <mergeCell ref="A22:B22"/>
    <mergeCell ref="A54:B54"/>
    <mergeCell ref="A24:B24"/>
    <mergeCell ref="A25:B25"/>
    <mergeCell ref="A28:B28"/>
    <mergeCell ref="A30:B30"/>
    <mergeCell ref="A31:A32"/>
    <mergeCell ref="A46:B46"/>
    <mergeCell ref="A47:B47"/>
    <mergeCell ref="A48:B48"/>
    <mergeCell ref="A49:B49"/>
    <mergeCell ref="A50:B50"/>
    <mergeCell ref="A52:B52"/>
    <mergeCell ref="A75:B75"/>
    <mergeCell ref="A55:A56"/>
    <mergeCell ref="A70:B70"/>
    <mergeCell ref="A71:B71"/>
    <mergeCell ref="A72:B72"/>
    <mergeCell ref="A73:B73"/>
    <mergeCell ref="A74:B74"/>
  </mergeCells>
  <hyperlinks>
    <hyperlink ref="A1" location="Inhalt!A1" display="Zurück zum Inhalt" xr:uid="{00000000-0004-0000-0D00-000000000000}"/>
  </hyperlink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7"/>
  <dimension ref="A1:I93"/>
  <sheetViews>
    <sheetView zoomScale="80" zoomScaleNormal="80" workbookViewId="0">
      <pane xSplit="1" topLeftCell="B1" activePane="topRight" state="frozen"/>
      <selection pane="topRight"/>
    </sheetView>
  </sheetViews>
  <sheetFormatPr baseColWidth="10" defaultColWidth="11.125" defaultRowHeight="14.45" customHeight="1"/>
  <cols>
    <col min="1" max="1" width="23.5" style="549" customWidth="1"/>
    <col min="2" max="8" width="11.125" style="549" customWidth="1"/>
    <col min="9" max="16384" width="11.125" style="549"/>
  </cols>
  <sheetData>
    <row r="1" spans="1:9" ht="14.45" customHeight="1">
      <c r="A1" s="488" t="s">
        <v>694</v>
      </c>
    </row>
    <row r="3" spans="1:9" ht="24" customHeight="1">
      <c r="A3" s="1174">
        <v>2022</v>
      </c>
      <c r="B3" s="1174"/>
      <c r="C3" s="1174"/>
      <c r="D3" s="1174"/>
      <c r="E3" s="1174"/>
      <c r="F3" s="1174"/>
      <c r="G3" s="1174"/>
      <c r="H3" s="1174"/>
    </row>
    <row r="4" spans="1:9" ht="14.45" customHeight="1">
      <c r="A4" s="143"/>
    </row>
    <row r="5" spans="1:9" ht="30" customHeight="1">
      <c r="A5" s="1041" t="s">
        <v>645</v>
      </c>
      <c r="B5" s="1041"/>
      <c r="C5" s="1041"/>
      <c r="D5" s="1041"/>
      <c r="E5" s="1041"/>
      <c r="F5" s="1041"/>
      <c r="G5" s="1041"/>
      <c r="H5" s="1041"/>
    </row>
    <row r="6" spans="1:9" ht="14.45" customHeight="1">
      <c r="A6" s="1178" t="s">
        <v>311</v>
      </c>
      <c r="B6" s="1181" t="s">
        <v>312</v>
      </c>
      <c r="C6" s="1183" t="s">
        <v>314</v>
      </c>
      <c r="D6" s="1184"/>
      <c r="E6" s="1184"/>
      <c r="F6" s="1184"/>
      <c r="G6" s="1184"/>
      <c r="H6" s="1185"/>
    </row>
    <row r="7" spans="1:9" ht="14.45" customHeight="1">
      <c r="A7" s="1179"/>
      <c r="B7" s="1182"/>
      <c r="C7" s="1186" t="s">
        <v>367</v>
      </c>
      <c r="D7" s="1186"/>
      <c r="E7" s="1187" t="s">
        <v>368</v>
      </c>
      <c r="F7" s="1188"/>
      <c r="G7" s="1187" t="s">
        <v>369</v>
      </c>
      <c r="H7" s="1189"/>
    </row>
    <row r="8" spans="1:9" ht="14.45" customHeight="1" thickBot="1">
      <c r="A8" s="1180"/>
      <c r="B8" s="804" t="s">
        <v>313</v>
      </c>
      <c r="C8" s="805" t="s">
        <v>313</v>
      </c>
      <c r="D8" s="806" t="s">
        <v>317</v>
      </c>
      <c r="E8" s="807" t="s">
        <v>313</v>
      </c>
      <c r="F8" s="808" t="s">
        <v>317</v>
      </c>
      <c r="G8" s="809" t="s">
        <v>313</v>
      </c>
      <c r="H8" s="810" t="s">
        <v>317</v>
      </c>
    </row>
    <row r="9" spans="1:9" ht="14.45" customHeight="1">
      <c r="A9" s="149" t="s">
        <v>84</v>
      </c>
      <c r="B9" s="816">
        <v>5547</v>
      </c>
      <c r="C9" s="811">
        <v>2594</v>
      </c>
      <c r="D9" s="823">
        <f>C9/B9*100</f>
        <v>46.764016585541732</v>
      </c>
      <c r="E9" s="811">
        <v>2845</v>
      </c>
      <c r="F9" s="823">
        <f>E9/B9*100</f>
        <v>51.288985036956916</v>
      </c>
      <c r="G9" s="811">
        <v>108</v>
      </c>
      <c r="H9" s="81">
        <f>G9/B9*100</f>
        <v>1.9469983775013522</v>
      </c>
      <c r="I9" s="551"/>
    </row>
    <row r="10" spans="1:9" ht="14.45" customHeight="1">
      <c r="A10" s="150" t="s">
        <v>85</v>
      </c>
      <c r="B10" s="817">
        <v>4203</v>
      </c>
      <c r="C10" s="812">
        <v>3301</v>
      </c>
      <c r="D10" s="824">
        <f t="shared" ref="D10:D27" si="0">C10/B10*100</f>
        <v>78.539138710444917</v>
      </c>
      <c r="E10" s="812">
        <v>804</v>
      </c>
      <c r="F10" s="824">
        <f t="shared" ref="F10:F27" si="1">E10/B10*100</f>
        <v>19.129193433261957</v>
      </c>
      <c r="G10" s="812">
        <v>98</v>
      </c>
      <c r="H10" s="82">
        <f t="shared" ref="H10:H27" si="2">G10/B10*100</f>
        <v>2.3316678562931239</v>
      </c>
      <c r="I10" s="551"/>
    </row>
    <row r="11" spans="1:9" ht="14.45" customHeight="1">
      <c r="A11" s="151" t="s">
        <v>86</v>
      </c>
      <c r="B11" s="818">
        <v>3960</v>
      </c>
      <c r="C11" s="813">
        <v>1557</v>
      </c>
      <c r="D11" s="825">
        <f t="shared" si="0"/>
        <v>39.31818181818182</v>
      </c>
      <c r="E11" s="813">
        <v>0</v>
      </c>
      <c r="F11" s="825">
        <f t="shared" si="1"/>
        <v>0</v>
      </c>
      <c r="G11" s="813">
        <v>2403</v>
      </c>
      <c r="H11" s="83">
        <f t="shared" si="2"/>
        <v>60.68181818181818</v>
      </c>
      <c r="I11" s="551"/>
    </row>
    <row r="12" spans="1:9" ht="14.45" customHeight="1">
      <c r="A12" s="150" t="s">
        <v>87</v>
      </c>
      <c r="B12" s="817">
        <v>1745</v>
      </c>
      <c r="C12" s="812">
        <v>1197</v>
      </c>
      <c r="D12" s="824">
        <f t="shared" si="0"/>
        <v>68.595988538681951</v>
      </c>
      <c r="E12" s="812">
        <v>0</v>
      </c>
      <c r="F12" s="824">
        <f t="shared" si="1"/>
        <v>0</v>
      </c>
      <c r="G12" s="812">
        <v>548</v>
      </c>
      <c r="H12" s="82">
        <f t="shared" si="2"/>
        <v>31.404011461318053</v>
      </c>
      <c r="I12" s="551"/>
    </row>
    <row r="13" spans="1:9" ht="14.45" customHeight="1">
      <c r="A13" s="151" t="s">
        <v>88</v>
      </c>
      <c r="B13" s="818">
        <v>378</v>
      </c>
      <c r="C13" s="813">
        <v>272</v>
      </c>
      <c r="D13" s="825">
        <f t="shared" si="0"/>
        <v>71.957671957671948</v>
      </c>
      <c r="E13" s="813">
        <v>63</v>
      </c>
      <c r="F13" s="825">
        <f t="shared" si="1"/>
        <v>16.666666666666664</v>
      </c>
      <c r="G13" s="813">
        <v>43</v>
      </c>
      <c r="H13" s="83">
        <f t="shared" si="2"/>
        <v>11.375661375661375</v>
      </c>
      <c r="I13" s="551"/>
    </row>
    <row r="14" spans="1:9" ht="14.45" customHeight="1">
      <c r="A14" s="150" t="s">
        <v>89</v>
      </c>
      <c r="B14" s="817">
        <v>1243</v>
      </c>
      <c r="C14" s="812">
        <v>763</v>
      </c>
      <c r="D14" s="824">
        <f t="shared" si="0"/>
        <v>61.38374899436846</v>
      </c>
      <c r="E14" s="686" t="s">
        <v>361</v>
      </c>
      <c r="F14" s="829" t="s">
        <v>361</v>
      </c>
      <c r="G14" s="812">
        <v>480</v>
      </c>
      <c r="H14" s="82">
        <f t="shared" si="2"/>
        <v>38.616251005631533</v>
      </c>
      <c r="I14" s="551"/>
    </row>
    <row r="15" spans="1:9" ht="14.45" customHeight="1">
      <c r="A15" s="151" t="s">
        <v>597</v>
      </c>
      <c r="B15" s="818">
        <v>2874</v>
      </c>
      <c r="C15" s="813">
        <v>1642</v>
      </c>
      <c r="D15" s="825">
        <f t="shared" si="0"/>
        <v>57.132915796798891</v>
      </c>
      <c r="E15" s="813">
        <v>1078</v>
      </c>
      <c r="F15" s="830">
        <f t="shared" si="1"/>
        <v>37.508698677800972</v>
      </c>
      <c r="G15" s="813">
        <v>154</v>
      </c>
      <c r="H15" s="83">
        <f t="shared" si="2"/>
        <v>5.3583855254001387</v>
      </c>
      <c r="I15" s="551"/>
    </row>
    <row r="16" spans="1:9" ht="14.45" customHeight="1">
      <c r="A16" s="150" t="s">
        <v>91</v>
      </c>
      <c r="B16" s="817">
        <v>692</v>
      </c>
      <c r="C16" s="812">
        <v>652</v>
      </c>
      <c r="D16" s="824">
        <f t="shared" si="0"/>
        <v>94.219653179190757</v>
      </c>
      <c r="E16" s="812">
        <v>0</v>
      </c>
      <c r="F16" s="824">
        <f t="shared" si="1"/>
        <v>0</v>
      </c>
      <c r="G16" s="812">
        <v>40</v>
      </c>
      <c r="H16" s="82">
        <f t="shared" si="2"/>
        <v>5.7803468208092488</v>
      </c>
      <c r="I16" s="551"/>
    </row>
    <row r="17" spans="1:9" ht="14.45" customHeight="1">
      <c r="A17" s="151" t="s">
        <v>92</v>
      </c>
      <c r="B17" s="818">
        <v>3228</v>
      </c>
      <c r="C17" s="813">
        <v>2769</v>
      </c>
      <c r="D17" s="825">
        <f t="shared" si="0"/>
        <v>85.780669144981417</v>
      </c>
      <c r="E17" s="813">
        <v>0</v>
      </c>
      <c r="F17" s="825">
        <f t="shared" si="1"/>
        <v>0</v>
      </c>
      <c r="G17" s="813">
        <v>459</v>
      </c>
      <c r="H17" s="83">
        <f t="shared" si="2"/>
        <v>14.219330855018589</v>
      </c>
      <c r="I17" s="551"/>
    </row>
    <row r="18" spans="1:9" ht="14.45" customHeight="1">
      <c r="A18" s="150" t="s">
        <v>598</v>
      </c>
      <c r="B18" s="817">
        <v>9561</v>
      </c>
      <c r="C18" s="812">
        <v>5417</v>
      </c>
      <c r="D18" s="824">
        <f t="shared" si="0"/>
        <v>56.657253425373909</v>
      </c>
      <c r="E18" s="812">
        <v>4117</v>
      </c>
      <c r="F18" s="824">
        <f t="shared" si="1"/>
        <v>43.060349335843526</v>
      </c>
      <c r="G18" s="812">
        <v>27</v>
      </c>
      <c r="H18" s="82">
        <f t="shared" si="2"/>
        <v>0.28239723878255413</v>
      </c>
      <c r="I18" s="551"/>
    </row>
    <row r="19" spans="1:9" ht="14.45" customHeight="1">
      <c r="A19" s="151" t="s">
        <v>94</v>
      </c>
      <c r="B19" s="818">
        <v>2225</v>
      </c>
      <c r="C19" s="813">
        <v>1194</v>
      </c>
      <c r="D19" s="825">
        <f t="shared" si="0"/>
        <v>53.662921348314605</v>
      </c>
      <c r="E19" s="813">
        <v>0</v>
      </c>
      <c r="F19" s="825">
        <f t="shared" si="1"/>
        <v>0</v>
      </c>
      <c r="G19" s="813">
        <v>1031</v>
      </c>
      <c r="H19" s="83">
        <f t="shared" si="2"/>
        <v>46.337078651685395</v>
      </c>
      <c r="I19" s="551"/>
    </row>
    <row r="20" spans="1:9" ht="14.45" customHeight="1">
      <c r="A20" s="150" t="s">
        <v>599</v>
      </c>
      <c r="B20" s="817">
        <v>501</v>
      </c>
      <c r="C20" s="812">
        <v>501</v>
      </c>
      <c r="D20" s="824">
        <f t="shared" si="0"/>
        <v>100</v>
      </c>
      <c r="E20" s="686" t="s">
        <v>361</v>
      </c>
      <c r="F20" s="829" t="s">
        <v>361</v>
      </c>
      <c r="G20" s="686"/>
      <c r="H20" s="85">
        <f t="shared" si="2"/>
        <v>0</v>
      </c>
      <c r="I20" s="551"/>
    </row>
    <row r="21" spans="1:9" ht="14.45" customHeight="1">
      <c r="A21" s="151" t="s">
        <v>96</v>
      </c>
      <c r="B21" s="818">
        <v>3524</v>
      </c>
      <c r="C21" s="813">
        <v>2542</v>
      </c>
      <c r="D21" s="825">
        <f t="shared" si="0"/>
        <v>72.133938706015883</v>
      </c>
      <c r="E21" s="813">
        <v>0</v>
      </c>
      <c r="F21" s="825">
        <f t="shared" si="1"/>
        <v>0</v>
      </c>
      <c r="G21" s="813">
        <v>982</v>
      </c>
      <c r="H21" s="83">
        <f t="shared" si="2"/>
        <v>27.866061293984107</v>
      </c>
      <c r="I21" s="551"/>
    </row>
    <row r="22" spans="1:9" ht="14.45" customHeight="1">
      <c r="A22" s="150" t="s">
        <v>97</v>
      </c>
      <c r="B22" s="817">
        <v>1401</v>
      </c>
      <c r="C22" s="812">
        <v>1191</v>
      </c>
      <c r="D22" s="824">
        <f t="shared" si="0"/>
        <v>85.010706638115636</v>
      </c>
      <c r="E22" s="686" t="s">
        <v>361</v>
      </c>
      <c r="F22" s="829" t="s">
        <v>361</v>
      </c>
      <c r="G22" s="812">
        <v>210</v>
      </c>
      <c r="H22" s="82">
        <f t="shared" si="2"/>
        <v>14.989293361884368</v>
      </c>
      <c r="I22" s="551"/>
    </row>
    <row r="23" spans="1:9" ht="14.45" customHeight="1">
      <c r="A23" s="151" t="s">
        <v>98</v>
      </c>
      <c r="B23" s="818">
        <v>1479</v>
      </c>
      <c r="C23" s="813">
        <v>1365</v>
      </c>
      <c r="D23" s="825">
        <f t="shared" si="0"/>
        <v>92.292089249492903</v>
      </c>
      <c r="E23" s="685" t="s">
        <v>361</v>
      </c>
      <c r="F23" s="830" t="s">
        <v>361</v>
      </c>
      <c r="G23" s="813">
        <v>114</v>
      </c>
      <c r="H23" s="83">
        <f t="shared" si="2"/>
        <v>7.7079107505070992</v>
      </c>
      <c r="I23" s="551"/>
    </row>
    <row r="24" spans="1:9" ht="14.45" customHeight="1" thickBot="1">
      <c r="A24" s="150" t="s">
        <v>99</v>
      </c>
      <c r="B24" s="819">
        <v>1140</v>
      </c>
      <c r="C24" s="814">
        <v>1065</v>
      </c>
      <c r="D24" s="824">
        <f t="shared" si="0"/>
        <v>93.421052631578945</v>
      </c>
      <c r="E24" s="814">
        <v>71</v>
      </c>
      <c r="F24" s="824">
        <f t="shared" si="1"/>
        <v>6.2280701754385968</v>
      </c>
      <c r="G24" s="814">
        <v>4</v>
      </c>
      <c r="H24" s="82">
        <f t="shared" si="2"/>
        <v>0.35087719298245612</v>
      </c>
      <c r="I24" s="551"/>
    </row>
    <row r="25" spans="1:9" ht="14.45" customHeight="1">
      <c r="A25" s="153" t="s">
        <v>100</v>
      </c>
      <c r="B25" s="820">
        <v>31239</v>
      </c>
      <c r="C25" s="87">
        <f>C9+C10+C13+C14+C15+C17+C18+C19+C20+C23</f>
        <v>19818</v>
      </c>
      <c r="D25" s="826">
        <f t="shared" si="0"/>
        <v>63.439930855661196</v>
      </c>
      <c r="E25" s="87">
        <f>E9+E10+E13+E18+E15</f>
        <v>8907</v>
      </c>
      <c r="F25" s="826">
        <f t="shared" si="1"/>
        <v>28.512436377604917</v>
      </c>
      <c r="G25" s="87">
        <f>G9+G10+G13+G14+G15+G17+G18+G19+G20+G23</f>
        <v>2514</v>
      </c>
      <c r="H25" s="88">
        <f t="shared" si="2"/>
        <v>8.0476327667338907</v>
      </c>
      <c r="I25" s="551"/>
    </row>
    <row r="26" spans="1:9" ht="14.45" customHeight="1">
      <c r="A26" s="154" t="s">
        <v>101</v>
      </c>
      <c r="B26" s="821">
        <v>12462</v>
      </c>
      <c r="C26" s="815">
        <f>C12+C11+C16+C21+C22+C24</f>
        <v>8204</v>
      </c>
      <c r="D26" s="827">
        <f t="shared" si="0"/>
        <v>65.832129674209597</v>
      </c>
      <c r="E26" s="815">
        <f>E12+E11+E16+E21+E24</f>
        <v>71</v>
      </c>
      <c r="F26" s="827">
        <f t="shared" si="1"/>
        <v>0.5697319852351147</v>
      </c>
      <c r="G26" s="815">
        <f>G11+G12+G16+G21+G22+G24</f>
        <v>4187</v>
      </c>
      <c r="H26" s="89">
        <f t="shared" si="2"/>
        <v>33.598138340555288</v>
      </c>
      <c r="I26" s="551"/>
    </row>
    <row r="27" spans="1:9" ht="14.45" customHeight="1">
      <c r="A27" s="155" t="s">
        <v>102</v>
      </c>
      <c r="B27" s="822">
        <v>43701</v>
      </c>
      <c r="C27" s="366">
        <v>28022</v>
      </c>
      <c r="D27" s="828">
        <f t="shared" si="0"/>
        <v>64.122102469051057</v>
      </c>
      <c r="E27" s="366">
        <f>SUM(E9:E24)</f>
        <v>8978</v>
      </c>
      <c r="F27" s="828">
        <f t="shared" si="1"/>
        <v>20.544152307727511</v>
      </c>
      <c r="G27" s="366">
        <v>6701</v>
      </c>
      <c r="H27" s="367">
        <f t="shared" si="2"/>
        <v>15.333745223221436</v>
      </c>
      <c r="I27" s="551"/>
    </row>
    <row r="28" spans="1:9" ht="14.45" customHeight="1">
      <c r="A28" s="1175" t="s">
        <v>600</v>
      </c>
      <c r="B28" s="1175"/>
      <c r="C28" s="1175"/>
      <c r="D28" s="1175"/>
      <c r="E28" s="1175"/>
      <c r="F28" s="1175"/>
      <c r="G28" s="1175"/>
      <c r="H28" s="1175"/>
    </row>
    <row r="29" spans="1:9" ht="14.45" customHeight="1">
      <c r="A29" s="1175" t="s">
        <v>601</v>
      </c>
      <c r="B29" s="1175"/>
      <c r="C29" s="1175"/>
      <c r="D29" s="1175"/>
      <c r="E29" s="1175"/>
      <c r="F29" s="1175"/>
      <c r="G29" s="1175"/>
      <c r="H29" s="1175"/>
    </row>
    <row r="30" spans="1:9" ht="14.45" customHeight="1">
      <c r="A30" s="1175" t="s">
        <v>602</v>
      </c>
      <c r="B30" s="1175"/>
      <c r="C30" s="1175"/>
      <c r="D30" s="1175"/>
      <c r="E30" s="1175"/>
      <c r="F30" s="1175"/>
      <c r="G30" s="1175"/>
      <c r="H30" s="1175"/>
    </row>
    <row r="31" spans="1:9" ht="24.95" customHeight="1">
      <c r="A31" s="1101" t="s">
        <v>736</v>
      </c>
      <c r="B31" s="1101"/>
      <c r="C31" s="1101"/>
      <c r="D31" s="1101"/>
      <c r="E31" s="1101"/>
      <c r="F31" s="1101"/>
      <c r="G31" s="1101"/>
      <c r="H31" s="1101"/>
    </row>
    <row r="33" spans="1:9" ht="24.75" customHeight="1">
      <c r="A33" s="1174">
        <v>2021</v>
      </c>
      <c r="B33" s="1174"/>
      <c r="C33" s="1174"/>
      <c r="D33" s="1174"/>
      <c r="E33" s="1174"/>
      <c r="F33" s="1174"/>
      <c r="G33" s="1174"/>
      <c r="H33" s="1174"/>
    </row>
    <row r="34" spans="1:9" ht="14.45" customHeight="1">
      <c r="A34" s="143"/>
    </row>
    <row r="35" spans="1:9" ht="30" customHeight="1">
      <c r="A35" s="1041" t="s">
        <v>644</v>
      </c>
      <c r="B35" s="1041"/>
      <c r="C35" s="1041"/>
      <c r="D35" s="1041"/>
      <c r="E35" s="1041"/>
      <c r="F35" s="1041"/>
      <c r="G35" s="1041"/>
      <c r="H35" s="1041"/>
    </row>
    <row r="36" spans="1:9" ht="14.45" customHeight="1">
      <c r="A36" s="1178" t="s">
        <v>311</v>
      </c>
      <c r="B36" s="1181" t="s">
        <v>312</v>
      </c>
      <c r="C36" s="1183" t="s">
        <v>314</v>
      </c>
      <c r="D36" s="1184"/>
      <c r="E36" s="1184"/>
      <c r="F36" s="1184"/>
      <c r="G36" s="1184"/>
      <c r="H36" s="1185"/>
    </row>
    <row r="37" spans="1:9" ht="14.45" customHeight="1">
      <c r="A37" s="1179"/>
      <c r="B37" s="1182"/>
      <c r="C37" s="1186" t="s">
        <v>367</v>
      </c>
      <c r="D37" s="1186"/>
      <c r="E37" s="1187" t="s">
        <v>368</v>
      </c>
      <c r="F37" s="1188"/>
      <c r="G37" s="1187" t="s">
        <v>369</v>
      </c>
      <c r="H37" s="1189"/>
    </row>
    <row r="38" spans="1:9" ht="14.45" customHeight="1" thickBot="1">
      <c r="A38" s="1180"/>
      <c r="B38" s="804" t="s">
        <v>313</v>
      </c>
      <c r="C38" s="805" t="s">
        <v>313</v>
      </c>
      <c r="D38" s="806" t="s">
        <v>317</v>
      </c>
      <c r="E38" s="807" t="s">
        <v>313</v>
      </c>
      <c r="F38" s="808" t="s">
        <v>317</v>
      </c>
      <c r="G38" s="809" t="s">
        <v>313</v>
      </c>
      <c r="H38" s="810" t="s">
        <v>317</v>
      </c>
    </row>
    <row r="39" spans="1:9" ht="14.45" customHeight="1">
      <c r="A39" s="149" t="s">
        <v>84</v>
      </c>
      <c r="B39" s="816">
        <v>5425</v>
      </c>
      <c r="C39" s="811">
        <v>2665</v>
      </c>
      <c r="D39" s="823">
        <f>C39/B39*100</f>
        <v>49.124423963133637</v>
      </c>
      <c r="E39" s="811">
        <v>2658</v>
      </c>
      <c r="F39" s="823">
        <f>E39/B39*100</f>
        <v>48.995391705069125</v>
      </c>
      <c r="G39" s="811">
        <v>102</v>
      </c>
      <c r="H39" s="81">
        <f>G39/B39*100</f>
        <v>1.8801843317972351</v>
      </c>
    </row>
    <row r="40" spans="1:9" ht="14.45" customHeight="1">
      <c r="A40" s="150" t="s">
        <v>85</v>
      </c>
      <c r="B40" s="817">
        <v>3797</v>
      </c>
      <c r="C40" s="812">
        <v>3100</v>
      </c>
      <c r="D40" s="824">
        <f t="shared" ref="D40:D57" si="3">C40/B40*100</f>
        <v>81.643402686331314</v>
      </c>
      <c r="E40" s="812">
        <v>596</v>
      </c>
      <c r="F40" s="824">
        <f t="shared" ref="F40:F57" si="4">E40/B40*100</f>
        <v>15.696602580984989</v>
      </c>
      <c r="G40" s="812">
        <v>101</v>
      </c>
      <c r="H40" s="82">
        <f t="shared" ref="H40:H57" si="5">G40/B40*100</f>
        <v>2.6599947326836975</v>
      </c>
      <c r="I40" s="551"/>
    </row>
    <row r="41" spans="1:9" ht="14.45" customHeight="1">
      <c r="A41" s="151" t="s">
        <v>86</v>
      </c>
      <c r="B41" s="818">
        <v>3674</v>
      </c>
      <c r="C41" s="813">
        <v>1468</v>
      </c>
      <c r="D41" s="825">
        <f t="shared" si="3"/>
        <v>39.956450734893849</v>
      </c>
      <c r="E41" s="813">
        <v>0</v>
      </c>
      <c r="F41" s="825">
        <f t="shared" si="4"/>
        <v>0</v>
      </c>
      <c r="G41" s="813">
        <v>2206</v>
      </c>
      <c r="H41" s="83">
        <f t="shared" si="5"/>
        <v>60.043549265106158</v>
      </c>
    </row>
    <row r="42" spans="1:9" ht="14.45" customHeight="1">
      <c r="A42" s="150" t="s">
        <v>87</v>
      </c>
      <c r="B42" s="817">
        <v>1852</v>
      </c>
      <c r="C42" s="812">
        <v>1255</v>
      </c>
      <c r="D42" s="824">
        <f t="shared" si="3"/>
        <v>67.764578833693307</v>
      </c>
      <c r="E42" s="812">
        <v>0</v>
      </c>
      <c r="F42" s="824">
        <f t="shared" si="4"/>
        <v>0</v>
      </c>
      <c r="G42" s="812">
        <v>597</v>
      </c>
      <c r="H42" s="82">
        <f t="shared" si="5"/>
        <v>32.235421166306693</v>
      </c>
    </row>
    <row r="43" spans="1:9" ht="14.45" customHeight="1">
      <c r="A43" s="151" t="s">
        <v>88</v>
      </c>
      <c r="B43" s="818">
        <v>420</v>
      </c>
      <c r="C43" s="813">
        <f>365-52</f>
        <v>313</v>
      </c>
      <c r="D43" s="825">
        <f t="shared" si="3"/>
        <v>74.523809523809518</v>
      </c>
      <c r="E43" s="813">
        <v>52</v>
      </c>
      <c r="F43" s="825">
        <f t="shared" si="4"/>
        <v>12.380952380952381</v>
      </c>
      <c r="G43" s="813">
        <v>55</v>
      </c>
      <c r="H43" s="83">
        <f t="shared" si="5"/>
        <v>13.095238095238097</v>
      </c>
    </row>
    <row r="44" spans="1:9" ht="14.45" customHeight="1">
      <c r="A44" s="150" t="s">
        <v>89</v>
      </c>
      <c r="B44" s="817">
        <v>1196</v>
      </c>
      <c r="C44" s="812">
        <v>695</v>
      </c>
      <c r="D44" s="824">
        <f t="shared" si="3"/>
        <v>58.110367892976591</v>
      </c>
      <c r="E44" s="686" t="s">
        <v>361</v>
      </c>
      <c r="F44" s="829" t="s">
        <v>361</v>
      </c>
      <c r="G44" s="812">
        <v>501</v>
      </c>
      <c r="H44" s="82">
        <f t="shared" si="5"/>
        <v>41.889632107023409</v>
      </c>
    </row>
    <row r="45" spans="1:9" ht="14.45" customHeight="1">
      <c r="A45" s="151" t="s">
        <v>597</v>
      </c>
      <c r="B45" s="818">
        <v>2915</v>
      </c>
      <c r="C45" s="813">
        <v>2711</v>
      </c>
      <c r="D45" s="825">
        <f t="shared" si="3"/>
        <v>93.00171526586621</v>
      </c>
      <c r="E45" s="831" t="s">
        <v>361</v>
      </c>
      <c r="F45" s="830" t="s">
        <v>361</v>
      </c>
      <c r="G45" s="813">
        <v>204</v>
      </c>
      <c r="H45" s="83">
        <f t="shared" si="5"/>
        <v>6.9982847341337902</v>
      </c>
    </row>
    <row r="46" spans="1:9" ht="14.45" customHeight="1">
      <c r="A46" s="150" t="s">
        <v>91</v>
      </c>
      <c r="B46" s="817">
        <v>699</v>
      </c>
      <c r="C46" s="812">
        <v>644</v>
      </c>
      <c r="D46" s="824">
        <f t="shared" si="3"/>
        <v>92.13161659513591</v>
      </c>
      <c r="E46" s="812">
        <v>0</v>
      </c>
      <c r="F46" s="824">
        <f t="shared" si="4"/>
        <v>0</v>
      </c>
      <c r="G46" s="812">
        <v>55</v>
      </c>
      <c r="H46" s="82">
        <f t="shared" si="5"/>
        <v>7.8683834048640922</v>
      </c>
    </row>
    <row r="47" spans="1:9" ht="14.45" customHeight="1">
      <c r="A47" s="151" t="s">
        <v>92</v>
      </c>
      <c r="B47" s="818">
        <v>3417</v>
      </c>
      <c r="C47" s="813">
        <v>2836</v>
      </c>
      <c r="D47" s="825">
        <f t="shared" si="3"/>
        <v>82.996780801872987</v>
      </c>
      <c r="E47" s="813">
        <v>0</v>
      </c>
      <c r="F47" s="825">
        <f t="shared" si="4"/>
        <v>0</v>
      </c>
      <c r="G47" s="813">
        <v>581</v>
      </c>
      <c r="H47" s="83">
        <f t="shared" si="5"/>
        <v>17.003219198127013</v>
      </c>
    </row>
    <row r="48" spans="1:9" ht="14.45" customHeight="1">
      <c r="A48" s="150" t="s">
        <v>598</v>
      </c>
      <c r="B48" s="817">
        <v>8976</v>
      </c>
      <c r="C48" s="812">
        <v>5799</v>
      </c>
      <c r="D48" s="824">
        <f t="shared" si="3"/>
        <v>64.605614973262021</v>
      </c>
      <c r="E48" s="812">
        <v>3121</v>
      </c>
      <c r="F48" s="824">
        <f t="shared" si="4"/>
        <v>34.770499108734406</v>
      </c>
      <c r="G48" s="812">
        <v>56</v>
      </c>
      <c r="H48" s="82">
        <f t="shared" si="5"/>
        <v>0.62388591800356508</v>
      </c>
    </row>
    <row r="49" spans="1:8" ht="14.45" customHeight="1">
      <c r="A49" s="151" t="s">
        <v>94</v>
      </c>
      <c r="B49" s="818">
        <v>1986</v>
      </c>
      <c r="C49" s="813">
        <v>1092</v>
      </c>
      <c r="D49" s="825">
        <f t="shared" si="3"/>
        <v>54.984894259818731</v>
      </c>
      <c r="E49" s="813">
        <v>0</v>
      </c>
      <c r="F49" s="825">
        <f t="shared" si="4"/>
        <v>0</v>
      </c>
      <c r="G49" s="813">
        <v>894</v>
      </c>
      <c r="H49" s="83">
        <f t="shared" si="5"/>
        <v>45.015105740181269</v>
      </c>
    </row>
    <row r="50" spans="1:8" ht="14.45" customHeight="1">
      <c r="A50" s="150" t="s">
        <v>599</v>
      </c>
      <c r="B50" s="817">
        <v>587</v>
      </c>
      <c r="C50" s="812">
        <v>587</v>
      </c>
      <c r="D50" s="824">
        <f t="shared" si="3"/>
        <v>100</v>
      </c>
      <c r="E50" s="686" t="s">
        <v>361</v>
      </c>
      <c r="F50" s="829" t="s">
        <v>361</v>
      </c>
      <c r="G50" s="686">
        <v>0</v>
      </c>
      <c r="H50" s="85">
        <f t="shared" si="5"/>
        <v>0</v>
      </c>
    </row>
    <row r="51" spans="1:8" ht="14.45" customHeight="1">
      <c r="A51" s="151" t="s">
        <v>96</v>
      </c>
      <c r="B51" s="818">
        <v>3668</v>
      </c>
      <c r="C51" s="813">
        <v>2227</v>
      </c>
      <c r="D51" s="825">
        <f t="shared" si="3"/>
        <v>60.714285714285708</v>
      </c>
      <c r="E51" s="813">
        <v>0</v>
      </c>
      <c r="F51" s="825">
        <f t="shared" si="4"/>
        <v>0</v>
      </c>
      <c r="G51" s="813">
        <v>1441</v>
      </c>
      <c r="H51" s="83">
        <f t="shared" si="5"/>
        <v>39.285714285714285</v>
      </c>
    </row>
    <row r="52" spans="1:8" ht="14.45" customHeight="1">
      <c r="A52" s="150" t="s">
        <v>97</v>
      </c>
      <c r="B52" s="817">
        <v>1431</v>
      </c>
      <c r="C52" s="812">
        <v>1197</v>
      </c>
      <c r="D52" s="824">
        <f t="shared" si="3"/>
        <v>83.647798742138363</v>
      </c>
      <c r="E52" s="686" t="s">
        <v>361</v>
      </c>
      <c r="F52" s="829" t="s">
        <v>361</v>
      </c>
      <c r="G52" s="812">
        <v>234</v>
      </c>
      <c r="H52" s="82">
        <f t="shared" si="5"/>
        <v>16.352201257861633</v>
      </c>
    </row>
    <row r="53" spans="1:8" ht="14.45" customHeight="1">
      <c r="A53" s="151" t="s">
        <v>98</v>
      </c>
      <c r="B53" s="818">
        <v>1410</v>
      </c>
      <c r="C53" s="813">
        <v>1311</v>
      </c>
      <c r="D53" s="825">
        <f t="shared" si="3"/>
        <v>92.978723404255319</v>
      </c>
      <c r="E53" s="685" t="s">
        <v>361</v>
      </c>
      <c r="F53" s="830" t="s">
        <v>361</v>
      </c>
      <c r="G53" s="813">
        <v>99</v>
      </c>
      <c r="H53" s="83">
        <f t="shared" si="5"/>
        <v>7.0212765957446814</v>
      </c>
    </row>
    <row r="54" spans="1:8" ht="14.45" customHeight="1" thickBot="1">
      <c r="A54" s="150" t="s">
        <v>99</v>
      </c>
      <c r="B54" s="819">
        <v>1156</v>
      </c>
      <c r="C54" s="814">
        <v>1051</v>
      </c>
      <c r="D54" s="824">
        <f t="shared" si="3"/>
        <v>90.916955017301035</v>
      </c>
      <c r="E54" s="814">
        <v>40</v>
      </c>
      <c r="F54" s="824">
        <f t="shared" si="4"/>
        <v>3.4602076124567476</v>
      </c>
      <c r="G54" s="814">
        <v>65</v>
      </c>
      <c r="H54" s="82">
        <f t="shared" si="5"/>
        <v>5.6228373702422143</v>
      </c>
    </row>
    <row r="55" spans="1:8" ht="14.45" customHeight="1">
      <c r="A55" s="153" t="s">
        <v>100</v>
      </c>
      <c r="B55" s="820">
        <f>B39+B40+B43+B44+B45+B47+B48+B49+B50+B53</f>
        <v>30129</v>
      </c>
      <c r="C55" s="87">
        <f>C39+C40+C43+C44+C45+C47+C48+C49+C50+C53</f>
        <v>21109</v>
      </c>
      <c r="D55" s="826">
        <f t="shared" si="3"/>
        <v>70.062066447608615</v>
      </c>
      <c r="E55" s="87">
        <f>E39+E40+E43+E48</f>
        <v>6427</v>
      </c>
      <c r="F55" s="826">
        <f t="shared" si="4"/>
        <v>21.331607421421221</v>
      </c>
      <c r="G55" s="87">
        <f>G39+G40+G43+G44+G45+G47+G48+G49+G50+G53</f>
        <v>2593</v>
      </c>
      <c r="H55" s="88">
        <f t="shared" si="5"/>
        <v>8.606326130970162</v>
      </c>
    </row>
    <row r="56" spans="1:8" ht="14.45" customHeight="1">
      <c r="A56" s="154" t="s">
        <v>101</v>
      </c>
      <c r="B56" s="821">
        <f>B41+B42+B46+B51+B52+B54</f>
        <v>12480</v>
      </c>
      <c r="C56" s="815">
        <f>C42+C41+C46+C51+C52+C54</f>
        <v>7842</v>
      </c>
      <c r="D56" s="827">
        <f t="shared" si="3"/>
        <v>62.83653846153846</v>
      </c>
      <c r="E56" s="815">
        <v>40</v>
      </c>
      <c r="F56" s="827">
        <f t="shared" si="4"/>
        <v>0.32051282051282048</v>
      </c>
      <c r="G56" s="815">
        <f>G41+G42+G46+G51+G52+G54</f>
        <v>4598</v>
      </c>
      <c r="H56" s="89">
        <f t="shared" si="5"/>
        <v>36.842948717948723</v>
      </c>
    </row>
    <row r="57" spans="1:8" ht="14.45" customHeight="1">
      <c r="A57" s="155" t="s">
        <v>102</v>
      </c>
      <c r="B57" s="822">
        <f>SUM(B39:B54)</f>
        <v>42609</v>
      </c>
      <c r="C57" s="366">
        <f>SUM(C39:C54)</f>
        <v>28951</v>
      </c>
      <c r="D57" s="828">
        <f t="shared" si="3"/>
        <v>67.945739163087609</v>
      </c>
      <c r="E57" s="366">
        <f>E39+E40+E43+E48+E54</f>
        <v>6467</v>
      </c>
      <c r="F57" s="828">
        <f t="shared" si="4"/>
        <v>15.177544650191274</v>
      </c>
      <c r="G57" s="366">
        <f>SUM(G39:G54)</f>
        <v>7191</v>
      </c>
      <c r="H57" s="367">
        <f t="shared" si="5"/>
        <v>16.876716186721115</v>
      </c>
    </row>
    <row r="58" spans="1:8" ht="14.45" customHeight="1">
      <c r="A58" s="1175" t="s">
        <v>603</v>
      </c>
      <c r="B58" s="1175"/>
      <c r="C58" s="1175"/>
      <c r="D58" s="1175"/>
      <c r="E58" s="1175"/>
      <c r="F58" s="1175"/>
      <c r="G58" s="1175"/>
      <c r="H58" s="1175"/>
    </row>
    <row r="59" spans="1:8" ht="14.45" customHeight="1">
      <c r="A59" s="1175" t="s">
        <v>601</v>
      </c>
      <c r="B59" s="1175"/>
      <c r="C59" s="1175"/>
      <c r="D59" s="1175"/>
      <c r="E59" s="1175"/>
      <c r="F59" s="1175"/>
      <c r="G59" s="1175"/>
      <c r="H59" s="1175"/>
    </row>
    <row r="60" spans="1:8" ht="14.45" customHeight="1">
      <c r="A60" s="1175" t="s">
        <v>602</v>
      </c>
      <c r="B60" s="1175"/>
      <c r="C60" s="1175"/>
      <c r="D60" s="1175"/>
      <c r="E60" s="1175"/>
      <c r="F60" s="1175"/>
      <c r="G60" s="1175"/>
      <c r="H60" s="1175"/>
    </row>
    <row r="61" spans="1:8" ht="29.1" customHeight="1">
      <c r="A61" s="1101" t="s">
        <v>737</v>
      </c>
      <c r="B61" s="1101"/>
      <c r="C61" s="1101"/>
      <c r="D61" s="1101"/>
      <c r="E61" s="1101"/>
      <c r="F61" s="1101"/>
      <c r="G61" s="1101"/>
      <c r="H61" s="1101"/>
    </row>
    <row r="63" spans="1:8" ht="23.25" customHeight="1">
      <c r="A63" s="1174">
        <v>2020</v>
      </c>
      <c r="B63" s="1174"/>
      <c r="C63" s="1174"/>
      <c r="D63" s="1174"/>
      <c r="E63" s="1174"/>
      <c r="F63" s="1174"/>
      <c r="G63" s="1174"/>
      <c r="H63" s="1174"/>
    </row>
    <row r="64" spans="1:8" ht="14.45" customHeight="1">
      <c r="A64" s="143"/>
    </row>
    <row r="65" spans="1:8" ht="30" customHeight="1">
      <c r="A65" s="1041" t="s">
        <v>646</v>
      </c>
      <c r="B65" s="1041"/>
      <c r="C65" s="1041"/>
      <c r="D65" s="1041"/>
      <c r="E65" s="1041"/>
      <c r="F65" s="1041"/>
      <c r="G65" s="1041"/>
      <c r="H65" s="1041"/>
    </row>
    <row r="66" spans="1:8" ht="14.45" customHeight="1">
      <c r="A66" s="1178" t="s">
        <v>311</v>
      </c>
      <c r="B66" s="1181" t="s">
        <v>312</v>
      </c>
      <c r="C66" s="1183" t="s">
        <v>314</v>
      </c>
      <c r="D66" s="1184"/>
      <c r="E66" s="1184"/>
      <c r="F66" s="1184"/>
      <c r="G66" s="1184"/>
      <c r="H66" s="1185"/>
    </row>
    <row r="67" spans="1:8" ht="14.45" customHeight="1">
      <c r="A67" s="1179"/>
      <c r="B67" s="1182"/>
      <c r="C67" s="1186" t="s">
        <v>367</v>
      </c>
      <c r="D67" s="1186"/>
      <c r="E67" s="1187" t="s">
        <v>368</v>
      </c>
      <c r="F67" s="1188"/>
      <c r="G67" s="1187" t="s">
        <v>369</v>
      </c>
      <c r="H67" s="1189"/>
    </row>
    <row r="68" spans="1:8" ht="14.45" customHeight="1" thickBot="1">
      <c r="A68" s="1180"/>
      <c r="B68" s="804" t="s">
        <v>313</v>
      </c>
      <c r="C68" s="805" t="s">
        <v>313</v>
      </c>
      <c r="D68" s="806" t="s">
        <v>317</v>
      </c>
      <c r="E68" s="807" t="s">
        <v>313</v>
      </c>
      <c r="F68" s="808" t="s">
        <v>317</v>
      </c>
      <c r="G68" s="809" t="s">
        <v>313</v>
      </c>
      <c r="H68" s="810" t="s">
        <v>317</v>
      </c>
    </row>
    <row r="69" spans="1:8" ht="14.45" customHeight="1">
      <c r="A69" s="149" t="s">
        <v>84</v>
      </c>
      <c r="B69" s="816">
        <v>5204</v>
      </c>
      <c r="C69" s="811">
        <v>2746</v>
      </c>
      <c r="D69" s="823">
        <v>52.767102229054572</v>
      </c>
      <c r="E69" s="811">
        <v>2339</v>
      </c>
      <c r="F69" s="823">
        <v>44.946195234435052</v>
      </c>
      <c r="G69" s="811">
        <v>119</v>
      </c>
      <c r="H69" s="81">
        <v>2.2867025365103766</v>
      </c>
    </row>
    <row r="70" spans="1:8" ht="14.45" customHeight="1">
      <c r="A70" s="150" t="s">
        <v>85</v>
      </c>
      <c r="B70" s="817">
        <v>3690</v>
      </c>
      <c r="C70" s="812">
        <v>3066</v>
      </c>
      <c r="D70" s="824">
        <v>83.089430894308947</v>
      </c>
      <c r="E70" s="812">
        <v>484</v>
      </c>
      <c r="F70" s="824">
        <v>13.116531165311654</v>
      </c>
      <c r="G70" s="812">
        <v>140</v>
      </c>
      <c r="H70" s="82">
        <v>3.7940379403794036</v>
      </c>
    </row>
    <row r="71" spans="1:8" ht="14.45" customHeight="1">
      <c r="A71" s="151" t="s">
        <v>86</v>
      </c>
      <c r="B71" s="818">
        <v>3873</v>
      </c>
      <c r="C71" s="813">
        <v>1575</v>
      </c>
      <c r="D71" s="825">
        <v>40.666150271107668</v>
      </c>
      <c r="E71" s="813">
        <v>0</v>
      </c>
      <c r="F71" s="825">
        <v>0</v>
      </c>
      <c r="G71" s="813">
        <v>2298</v>
      </c>
      <c r="H71" s="83">
        <v>59.333849728892332</v>
      </c>
    </row>
    <row r="72" spans="1:8" ht="14.45" customHeight="1">
      <c r="A72" s="150" t="s">
        <v>87</v>
      </c>
      <c r="B72" s="817">
        <v>1836</v>
      </c>
      <c r="C72" s="812">
        <v>1084</v>
      </c>
      <c r="D72" s="824">
        <v>59.041394335511988</v>
      </c>
      <c r="E72" s="812">
        <v>0</v>
      </c>
      <c r="F72" s="824">
        <v>0</v>
      </c>
      <c r="G72" s="812">
        <v>752</v>
      </c>
      <c r="H72" s="82">
        <v>40.958605664488019</v>
      </c>
    </row>
    <row r="73" spans="1:8" ht="14.45" customHeight="1">
      <c r="A73" s="151" t="s">
        <v>88</v>
      </c>
      <c r="B73" s="818">
        <v>333</v>
      </c>
      <c r="C73" s="813">
        <v>238</v>
      </c>
      <c r="D73" s="825">
        <v>71.471471471471475</v>
      </c>
      <c r="E73" s="813">
        <v>52</v>
      </c>
      <c r="F73" s="825">
        <v>15.615615615615615</v>
      </c>
      <c r="G73" s="813">
        <v>43</v>
      </c>
      <c r="H73" s="83">
        <v>12.912912912912914</v>
      </c>
    </row>
    <row r="74" spans="1:8" ht="14.45" customHeight="1">
      <c r="A74" s="150" t="s">
        <v>580</v>
      </c>
      <c r="B74" s="817">
        <v>1174</v>
      </c>
      <c r="C74" s="812">
        <v>695</v>
      </c>
      <c r="D74" s="824">
        <v>59.199318568994883</v>
      </c>
      <c r="E74" s="812">
        <v>55</v>
      </c>
      <c r="F74" s="824">
        <v>4.6848381601362865</v>
      </c>
      <c r="G74" s="812">
        <v>424</v>
      </c>
      <c r="H74" s="82">
        <v>36.115843270868822</v>
      </c>
    </row>
    <row r="75" spans="1:8" ht="14.45" customHeight="1">
      <c r="A75" s="151" t="s">
        <v>581</v>
      </c>
      <c r="B75" s="818">
        <v>2842</v>
      </c>
      <c r="C75" s="813">
        <v>2484</v>
      </c>
      <c r="D75" s="825">
        <v>87.403237156931738</v>
      </c>
      <c r="E75" s="831" t="s">
        <v>370</v>
      </c>
      <c r="F75" s="830" t="s">
        <v>370</v>
      </c>
      <c r="G75" s="813">
        <v>358</v>
      </c>
      <c r="H75" s="83">
        <v>12.596762843068262</v>
      </c>
    </row>
    <row r="76" spans="1:8" ht="14.45" customHeight="1">
      <c r="A76" s="150" t="s">
        <v>91</v>
      </c>
      <c r="B76" s="817">
        <v>687</v>
      </c>
      <c r="C76" s="812">
        <v>620</v>
      </c>
      <c r="D76" s="824">
        <v>90.24745269286754</v>
      </c>
      <c r="E76" s="812">
        <v>0</v>
      </c>
      <c r="F76" s="824">
        <v>0</v>
      </c>
      <c r="G76" s="812">
        <v>67</v>
      </c>
      <c r="H76" s="82">
        <v>9.7525473071324598</v>
      </c>
    </row>
    <row r="77" spans="1:8" ht="14.45" customHeight="1">
      <c r="A77" s="151" t="s">
        <v>92</v>
      </c>
      <c r="B77" s="818">
        <v>2978</v>
      </c>
      <c r="C77" s="813">
        <v>2581</v>
      </c>
      <c r="D77" s="825">
        <v>86.668905305574214</v>
      </c>
      <c r="E77" s="813">
        <v>0</v>
      </c>
      <c r="F77" s="825">
        <v>0</v>
      </c>
      <c r="G77" s="813">
        <v>397</v>
      </c>
      <c r="H77" s="83">
        <v>13.331094694425788</v>
      </c>
    </row>
    <row r="78" spans="1:8" ht="14.45" customHeight="1">
      <c r="A78" s="150" t="s">
        <v>582</v>
      </c>
      <c r="B78" s="817">
        <v>9093</v>
      </c>
      <c r="C78" s="812">
        <v>6907</v>
      </c>
      <c r="D78" s="824">
        <v>75.959529308259093</v>
      </c>
      <c r="E78" s="812">
        <v>2147</v>
      </c>
      <c r="F78" s="824">
        <v>23.611569339052018</v>
      </c>
      <c r="G78" s="812">
        <v>39</v>
      </c>
      <c r="H78" s="82">
        <v>0.42890135268888158</v>
      </c>
    </row>
    <row r="79" spans="1:8" ht="14.45" customHeight="1">
      <c r="A79" s="151" t="s">
        <v>94</v>
      </c>
      <c r="B79" s="818">
        <v>1972</v>
      </c>
      <c r="C79" s="813">
        <v>1207</v>
      </c>
      <c r="D79" s="825">
        <v>61.206896551724135</v>
      </c>
      <c r="E79" s="813">
        <v>0</v>
      </c>
      <c r="F79" s="825">
        <v>0</v>
      </c>
      <c r="G79" s="813">
        <v>765</v>
      </c>
      <c r="H79" s="83">
        <v>38.793103448275865</v>
      </c>
    </row>
    <row r="80" spans="1:8" ht="14.45" customHeight="1">
      <c r="A80" s="150" t="s">
        <v>590</v>
      </c>
      <c r="B80" s="817">
        <v>433</v>
      </c>
      <c r="C80" s="812">
        <v>433</v>
      </c>
      <c r="D80" s="824">
        <v>100</v>
      </c>
      <c r="E80" s="832" t="s">
        <v>370</v>
      </c>
      <c r="F80" s="833" t="s">
        <v>370</v>
      </c>
      <c r="G80" s="686" t="s">
        <v>370</v>
      </c>
      <c r="H80" s="85" t="s">
        <v>370</v>
      </c>
    </row>
    <row r="81" spans="1:8" ht="14.45" customHeight="1">
      <c r="A81" s="151" t="s">
        <v>96</v>
      </c>
      <c r="B81" s="818">
        <v>3473</v>
      </c>
      <c r="C81" s="813">
        <v>2193</v>
      </c>
      <c r="D81" s="825">
        <v>63.144255686726169</v>
      </c>
      <c r="E81" s="813">
        <v>0</v>
      </c>
      <c r="F81" s="825">
        <v>0</v>
      </c>
      <c r="G81" s="813">
        <v>1280</v>
      </c>
      <c r="H81" s="83">
        <v>36.855744313273824</v>
      </c>
    </row>
    <row r="82" spans="1:8" ht="14.45" customHeight="1">
      <c r="A82" s="150" t="s">
        <v>97</v>
      </c>
      <c r="B82" s="817">
        <v>1338</v>
      </c>
      <c r="C82" s="812">
        <v>1057</v>
      </c>
      <c r="D82" s="824">
        <v>78.99850523168908</v>
      </c>
      <c r="E82" s="812">
        <v>65</v>
      </c>
      <c r="F82" s="824">
        <v>4.8579970104633778</v>
      </c>
      <c r="G82" s="812">
        <v>216</v>
      </c>
      <c r="H82" s="82">
        <v>16.143497757847534</v>
      </c>
    </row>
    <row r="83" spans="1:8" ht="14.45" customHeight="1">
      <c r="A83" s="151" t="s">
        <v>591</v>
      </c>
      <c r="B83" s="818">
        <v>1570</v>
      </c>
      <c r="C83" s="813">
        <v>1387</v>
      </c>
      <c r="D83" s="825">
        <v>88.343949044585983</v>
      </c>
      <c r="E83" s="813">
        <v>24</v>
      </c>
      <c r="F83" s="825">
        <v>1.5286624203821657</v>
      </c>
      <c r="G83" s="813">
        <v>159</v>
      </c>
      <c r="H83" s="83">
        <v>10.127388535031848</v>
      </c>
    </row>
    <row r="84" spans="1:8" ht="14.45" customHeight="1" thickBot="1">
      <c r="A84" s="150" t="s">
        <v>99</v>
      </c>
      <c r="B84" s="819">
        <v>987</v>
      </c>
      <c r="C84" s="814">
        <v>871</v>
      </c>
      <c r="D84" s="824">
        <v>88.247213779128671</v>
      </c>
      <c r="E84" s="814">
        <v>60</v>
      </c>
      <c r="F84" s="824">
        <v>6.0790273556231007</v>
      </c>
      <c r="G84" s="814">
        <v>56</v>
      </c>
      <c r="H84" s="82">
        <v>5.6737588652482271</v>
      </c>
    </row>
    <row r="85" spans="1:8" ht="14.45" customHeight="1">
      <c r="A85" s="153" t="s">
        <v>100</v>
      </c>
      <c r="B85" s="820">
        <v>29289</v>
      </c>
      <c r="C85" s="87">
        <v>21744</v>
      </c>
      <c r="D85" s="826">
        <v>74.239475571033495</v>
      </c>
      <c r="E85" s="87">
        <v>5101</v>
      </c>
      <c r="F85" s="826">
        <v>17.416094779610091</v>
      </c>
      <c r="G85" s="87">
        <v>2444</v>
      </c>
      <c r="H85" s="88">
        <v>8.3444296493564138</v>
      </c>
    </row>
    <row r="86" spans="1:8" ht="14.45" customHeight="1">
      <c r="A86" s="154" t="s">
        <v>101</v>
      </c>
      <c r="B86" s="821">
        <v>12194</v>
      </c>
      <c r="C86" s="815">
        <v>7400</v>
      </c>
      <c r="D86" s="827">
        <v>60.685583073642782</v>
      </c>
      <c r="E86" s="815">
        <v>125</v>
      </c>
      <c r="F86" s="827">
        <v>1.0250943086763982</v>
      </c>
      <c r="G86" s="815">
        <v>4669</v>
      </c>
      <c r="H86" s="89">
        <v>38.289322617680824</v>
      </c>
    </row>
    <row r="87" spans="1:8" ht="14.45" customHeight="1">
      <c r="A87" s="155" t="s">
        <v>102</v>
      </c>
      <c r="B87" s="822">
        <v>41483</v>
      </c>
      <c r="C87" s="366">
        <v>29144</v>
      </c>
      <c r="D87" s="828">
        <v>70.255285297591783</v>
      </c>
      <c r="E87" s="366">
        <v>5226</v>
      </c>
      <c r="F87" s="828">
        <v>12.597931682858038</v>
      </c>
      <c r="G87" s="366">
        <v>7113</v>
      </c>
      <c r="H87" s="367">
        <v>17.146783019550178</v>
      </c>
    </row>
    <row r="88" spans="1:8" ht="14.45" customHeight="1">
      <c r="A88" s="1101" t="s">
        <v>592</v>
      </c>
      <c r="B88" s="1101"/>
      <c r="C88" s="1101"/>
      <c r="D88" s="1101"/>
      <c r="E88" s="1101"/>
      <c r="F88" s="1101"/>
      <c r="G88" s="1101"/>
      <c r="H88" s="1101"/>
    </row>
    <row r="89" spans="1:8" ht="14.45" customHeight="1">
      <c r="A89" s="1101" t="s">
        <v>604</v>
      </c>
      <c r="B89" s="1101"/>
      <c r="C89" s="1101"/>
      <c r="D89" s="1101"/>
      <c r="E89" s="1101"/>
      <c r="F89" s="1101"/>
      <c r="G89" s="1101"/>
      <c r="H89" s="1101"/>
    </row>
    <row r="90" spans="1:8" ht="14.45" customHeight="1">
      <c r="A90" s="1101" t="s">
        <v>594</v>
      </c>
      <c r="B90" s="1101"/>
      <c r="C90" s="1101"/>
      <c r="D90" s="1101"/>
      <c r="E90" s="1101"/>
      <c r="F90" s="1101"/>
      <c r="G90" s="1101"/>
      <c r="H90" s="1101"/>
    </row>
    <row r="91" spans="1:8" ht="14.45" customHeight="1">
      <c r="A91" s="1101" t="s">
        <v>595</v>
      </c>
      <c r="B91" s="1101"/>
      <c r="C91" s="1101"/>
      <c r="D91" s="1101"/>
      <c r="E91" s="1101"/>
      <c r="F91" s="1101"/>
      <c r="G91" s="1101"/>
      <c r="H91" s="1101"/>
    </row>
    <row r="92" spans="1:8" ht="18.600000000000001" customHeight="1">
      <c r="A92" s="1101" t="s">
        <v>596</v>
      </c>
      <c r="B92" s="1101"/>
      <c r="C92" s="1101"/>
      <c r="D92" s="1101"/>
      <c r="E92" s="1101"/>
      <c r="F92" s="1101"/>
      <c r="G92" s="1101"/>
      <c r="H92" s="1101"/>
    </row>
    <row r="93" spans="1:8" ht="24.95" customHeight="1">
      <c r="A93" s="1101" t="s">
        <v>741</v>
      </c>
      <c r="B93" s="1101"/>
      <c r="C93" s="1101"/>
      <c r="D93" s="1101"/>
      <c r="E93" s="1101"/>
      <c r="F93" s="1101"/>
      <c r="G93" s="1101"/>
      <c r="H93" s="1101"/>
    </row>
  </sheetData>
  <mergeCells count="38">
    <mergeCell ref="A35:H35"/>
    <mergeCell ref="A3:H3"/>
    <mergeCell ref="A5:H5"/>
    <mergeCell ref="A6:A8"/>
    <mergeCell ref="B6:B7"/>
    <mergeCell ref="C6:H6"/>
    <mergeCell ref="C7:D7"/>
    <mergeCell ref="E7:F7"/>
    <mergeCell ref="G7:H7"/>
    <mergeCell ref="A28:H28"/>
    <mergeCell ref="A29:H29"/>
    <mergeCell ref="A30:H30"/>
    <mergeCell ref="A31:H31"/>
    <mergeCell ref="A33:H33"/>
    <mergeCell ref="A65:H65"/>
    <mergeCell ref="A36:A38"/>
    <mergeCell ref="B36:B37"/>
    <mergeCell ref="C36:H36"/>
    <mergeCell ref="C37:D37"/>
    <mergeCell ref="E37:F37"/>
    <mergeCell ref="G37:H37"/>
    <mergeCell ref="A58:H58"/>
    <mergeCell ref="A59:H59"/>
    <mergeCell ref="A60:H60"/>
    <mergeCell ref="A61:H61"/>
    <mergeCell ref="A63:H63"/>
    <mergeCell ref="A93:H93"/>
    <mergeCell ref="A66:A68"/>
    <mergeCell ref="B66:B67"/>
    <mergeCell ref="C66:H66"/>
    <mergeCell ref="C67:D67"/>
    <mergeCell ref="E67:F67"/>
    <mergeCell ref="G67:H67"/>
    <mergeCell ref="A88:H88"/>
    <mergeCell ref="A89:H89"/>
    <mergeCell ref="A90:H90"/>
    <mergeCell ref="A91:H91"/>
    <mergeCell ref="A92:H92"/>
  </mergeCells>
  <hyperlinks>
    <hyperlink ref="A1" location="Inhalt!A1" display="Zurück zum Inhalt " xr:uid="{00000000-0004-0000-0E00-000000000000}"/>
  </hyperlink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8"/>
  <dimension ref="A1:C202"/>
  <sheetViews>
    <sheetView zoomScale="80" zoomScaleNormal="80" workbookViewId="0">
      <pane xSplit="1" topLeftCell="B1" activePane="topRight" state="frozen"/>
      <selection pane="topRight"/>
    </sheetView>
  </sheetViews>
  <sheetFormatPr baseColWidth="10" defaultColWidth="10.625" defaultRowHeight="14.45" customHeight="1"/>
  <cols>
    <col min="1" max="1" width="26.125" style="549" customWidth="1"/>
    <col min="2" max="2" width="23.5" style="549" customWidth="1"/>
    <col min="3" max="16384" width="10.625" style="549"/>
  </cols>
  <sheetData>
    <row r="1" spans="1:2" ht="14.45" customHeight="1">
      <c r="A1" s="488" t="s">
        <v>688</v>
      </c>
    </row>
    <row r="3" spans="1:2" ht="24" customHeight="1">
      <c r="A3" s="1174">
        <v>2022</v>
      </c>
      <c r="B3" s="1174"/>
    </row>
    <row r="5" spans="1:2" ht="52.5" customHeight="1">
      <c r="A5" s="1041" t="s">
        <v>744</v>
      </c>
      <c r="B5" s="1041"/>
    </row>
    <row r="6" spans="1:2" ht="45.75" customHeight="1" thickBot="1">
      <c r="A6" s="1176" t="s">
        <v>311</v>
      </c>
      <c r="B6" s="802" t="s">
        <v>371</v>
      </c>
    </row>
    <row r="7" spans="1:2" ht="14.45" customHeight="1" thickBot="1">
      <c r="A7" s="1177"/>
      <c r="B7" s="803" t="s">
        <v>313</v>
      </c>
    </row>
    <row r="8" spans="1:2" ht="14.45" customHeight="1">
      <c r="A8" s="350" t="s">
        <v>372</v>
      </c>
      <c r="B8" s="369">
        <v>90</v>
      </c>
    </row>
    <row r="9" spans="1:2" ht="14.45" customHeight="1">
      <c r="A9" s="348" t="s">
        <v>86</v>
      </c>
      <c r="B9" s="370">
        <v>2322</v>
      </c>
    </row>
    <row r="10" spans="1:2" ht="14.45" customHeight="1">
      <c r="A10" s="350" t="s">
        <v>87</v>
      </c>
      <c r="B10" s="369">
        <v>1156</v>
      </c>
    </row>
    <row r="11" spans="1:2" ht="14.45" customHeight="1">
      <c r="A11" s="348" t="s">
        <v>88</v>
      </c>
      <c r="B11" s="370">
        <v>257</v>
      </c>
    </row>
    <row r="12" spans="1:2" ht="14.45" customHeight="1">
      <c r="A12" s="350" t="s">
        <v>89</v>
      </c>
      <c r="B12" s="369">
        <v>1086</v>
      </c>
    </row>
    <row r="13" spans="1:2" ht="14.45" customHeight="1">
      <c r="A13" s="351" t="s">
        <v>90</v>
      </c>
      <c r="B13" s="370">
        <v>1816</v>
      </c>
    </row>
    <row r="14" spans="1:2" ht="14.45" customHeight="1">
      <c r="A14" s="350" t="s">
        <v>91</v>
      </c>
      <c r="B14" s="369">
        <v>582</v>
      </c>
    </row>
    <row r="15" spans="1:2" ht="14.45" customHeight="1">
      <c r="A15" s="351" t="s">
        <v>92</v>
      </c>
      <c r="B15" s="370">
        <v>3761</v>
      </c>
    </row>
    <row r="16" spans="1:2" ht="14.45" customHeight="1">
      <c r="A16" s="350" t="s">
        <v>93</v>
      </c>
      <c r="B16" s="369">
        <v>2794</v>
      </c>
    </row>
    <row r="17" spans="1:2" ht="14.45" customHeight="1">
      <c r="A17" s="348" t="s">
        <v>94</v>
      </c>
      <c r="B17" s="370">
        <v>1480</v>
      </c>
    </row>
    <row r="18" spans="1:2" ht="14.45" customHeight="1">
      <c r="A18" s="371" t="s">
        <v>96</v>
      </c>
      <c r="B18" s="372">
        <v>2059</v>
      </c>
    </row>
    <row r="19" spans="1:2" ht="14.45" customHeight="1">
      <c r="A19" s="348" t="s">
        <v>97</v>
      </c>
      <c r="B19" s="370">
        <v>828</v>
      </c>
    </row>
    <row r="20" spans="1:2" ht="14.45" customHeight="1">
      <c r="A20" s="373" t="s">
        <v>98</v>
      </c>
      <c r="B20" s="372">
        <v>1392</v>
      </c>
    </row>
    <row r="21" spans="1:2" ht="14.45" customHeight="1" thickBot="1">
      <c r="A21" s="348" t="s">
        <v>99</v>
      </c>
      <c r="B21" s="370">
        <v>782</v>
      </c>
    </row>
    <row r="22" spans="1:2" ht="14.45" customHeight="1">
      <c r="A22" s="352" t="s">
        <v>100</v>
      </c>
      <c r="B22" s="353">
        <f>B8+B11+B12+B13+B15+B16+B17+B20</f>
        <v>12676</v>
      </c>
    </row>
    <row r="23" spans="1:2" ht="14.45" customHeight="1">
      <c r="A23" s="354" t="s">
        <v>101</v>
      </c>
      <c r="B23" s="355">
        <f>B9+B10+B14+B18+B19+B21</f>
        <v>7729</v>
      </c>
    </row>
    <row r="24" spans="1:2" ht="14.45" customHeight="1">
      <c r="A24" s="356" t="s">
        <v>102</v>
      </c>
      <c r="B24" s="362">
        <v>20405</v>
      </c>
    </row>
    <row r="25" spans="1:2" ht="51" customHeight="1">
      <c r="A25" s="1175" t="s">
        <v>745</v>
      </c>
      <c r="B25" s="1191"/>
    </row>
    <row r="26" spans="1:2" ht="30" customHeight="1">
      <c r="A26" s="1175" t="s">
        <v>746</v>
      </c>
      <c r="B26" s="1175"/>
    </row>
    <row r="27" spans="1:2" ht="34.700000000000003" customHeight="1">
      <c r="A27" s="1101" t="s">
        <v>736</v>
      </c>
      <c r="B27" s="1101"/>
    </row>
    <row r="28" spans="1:2" ht="14.45" customHeight="1">
      <c r="A28" s="57"/>
      <c r="B28" s="57"/>
    </row>
    <row r="29" spans="1:2" ht="14.45" customHeight="1">
      <c r="A29" s="57"/>
      <c r="B29" s="57"/>
    </row>
    <row r="30" spans="1:2" ht="52.5" customHeight="1">
      <c r="A30" s="1041" t="s">
        <v>820</v>
      </c>
      <c r="B30" s="1041"/>
    </row>
    <row r="31" spans="1:2" ht="30" customHeight="1">
      <c r="A31" s="1132" t="s">
        <v>311</v>
      </c>
      <c r="B31" s="801" t="s">
        <v>360</v>
      </c>
    </row>
    <row r="32" spans="1:2" ht="14.45" customHeight="1" thickBot="1">
      <c r="A32" s="1134"/>
      <c r="B32" s="800" t="s">
        <v>313</v>
      </c>
    </row>
    <row r="33" spans="1:2" ht="14.45" customHeight="1">
      <c r="A33" s="350" t="s">
        <v>372</v>
      </c>
      <c r="B33" s="369">
        <v>0</v>
      </c>
    </row>
    <row r="34" spans="1:2" ht="14.45" customHeight="1">
      <c r="A34" s="348" t="s">
        <v>86</v>
      </c>
      <c r="B34" s="370">
        <v>1670</v>
      </c>
    </row>
    <row r="35" spans="1:2" ht="14.45" customHeight="1">
      <c r="A35" s="350" t="s">
        <v>87</v>
      </c>
      <c r="B35" s="369">
        <v>825</v>
      </c>
    </row>
    <row r="36" spans="1:2" ht="14.45" customHeight="1">
      <c r="A36" s="348" t="s">
        <v>88</v>
      </c>
      <c r="B36" s="370">
        <v>212</v>
      </c>
    </row>
    <row r="37" spans="1:2" ht="14.45" customHeight="1">
      <c r="A37" s="350" t="s">
        <v>89</v>
      </c>
      <c r="B37" s="369">
        <v>680</v>
      </c>
    </row>
    <row r="38" spans="1:2" ht="14.45" customHeight="1">
      <c r="A38" s="351" t="s">
        <v>90</v>
      </c>
      <c r="B38" s="370">
        <v>1514</v>
      </c>
    </row>
    <row r="39" spans="1:2" ht="14.45" customHeight="1">
      <c r="A39" s="350" t="s">
        <v>91</v>
      </c>
      <c r="B39" s="369">
        <v>843</v>
      </c>
    </row>
    <row r="40" spans="1:2" ht="14.45" customHeight="1">
      <c r="A40" s="351" t="s">
        <v>92</v>
      </c>
      <c r="B40" s="370">
        <v>4464</v>
      </c>
    </row>
    <row r="41" spans="1:2" ht="14.45" customHeight="1">
      <c r="A41" s="350" t="s">
        <v>93</v>
      </c>
      <c r="B41" s="369">
        <v>1161</v>
      </c>
    </row>
    <row r="42" spans="1:2" ht="14.45" customHeight="1">
      <c r="A42" s="348" t="s">
        <v>94</v>
      </c>
      <c r="B42" s="370">
        <v>921</v>
      </c>
    </row>
    <row r="43" spans="1:2" ht="14.45" customHeight="1">
      <c r="A43" s="371" t="s">
        <v>96</v>
      </c>
      <c r="B43" s="372">
        <v>2122</v>
      </c>
    </row>
    <row r="44" spans="1:2" ht="14.45" customHeight="1">
      <c r="A44" s="348" t="s">
        <v>97</v>
      </c>
      <c r="B44" s="370">
        <v>621</v>
      </c>
    </row>
    <row r="45" spans="1:2" ht="14.45" customHeight="1">
      <c r="A45" s="373" t="s">
        <v>98</v>
      </c>
      <c r="B45" s="372">
        <v>1008</v>
      </c>
    </row>
    <row r="46" spans="1:2" ht="14.45" customHeight="1" thickBot="1">
      <c r="A46" s="348" t="s">
        <v>99</v>
      </c>
      <c r="B46" s="370">
        <v>778</v>
      </c>
    </row>
    <row r="47" spans="1:2" ht="14.45" customHeight="1">
      <c r="A47" s="352" t="s">
        <v>100</v>
      </c>
      <c r="B47" s="353">
        <f>B33+B36+B37+B38+B40+B41+B42+B45</f>
        <v>9960</v>
      </c>
    </row>
    <row r="48" spans="1:2" ht="14.45" customHeight="1">
      <c r="A48" s="354" t="s">
        <v>101</v>
      </c>
      <c r="B48" s="355">
        <f>B34+B35+B39+B43+B44+B46</f>
        <v>6859</v>
      </c>
    </row>
    <row r="49" spans="1:2" ht="14.45" customHeight="1">
      <c r="A49" s="356" t="s">
        <v>102</v>
      </c>
      <c r="B49" s="357">
        <v>16819</v>
      </c>
    </row>
    <row r="50" spans="1:2" ht="48.95" customHeight="1">
      <c r="A50" s="1175" t="s">
        <v>745</v>
      </c>
      <c r="B50" s="1191"/>
    </row>
    <row r="51" spans="1:2" ht="28.15" customHeight="1">
      <c r="A51" s="1175" t="s">
        <v>746</v>
      </c>
      <c r="B51" s="1175"/>
    </row>
    <row r="52" spans="1:2" ht="37.9" customHeight="1">
      <c r="A52" s="1101" t="s">
        <v>747</v>
      </c>
      <c r="B52" s="1101"/>
    </row>
    <row r="53" spans="1:2" ht="14.45" customHeight="1">
      <c r="A53" s="57"/>
      <c r="B53" s="57"/>
    </row>
    <row r="54" spans="1:2" ht="14.45" customHeight="1">
      <c r="A54" s="57"/>
      <c r="B54" s="57"/>
    </row>
    <row r="55" spans="1:2" ht="23.25" customHeight="1">
      <c r="A55" s="1174">
        <v>2021</v>
      </c>
      <c r="B55" s="1174"/>
    </row>
    <row r="56" spans="1:2" ht="14.45" customHeight="1">
      <c r="A56" s="143"/>
    </row>
    <row r="57" spans="1:2" ht="59.45" customHeight="1">
      <c r="A57" s="1041" t="s">
        <v>748</v>
      </c>
      <c r="B57" s="1041"/>
    </row>
    <row r="58" spans="1:2" ht="37.5" customHeight="1" thickBot="1">
      <c r="A58" s="1176" t="s">
        <v>311</v>
      </c>
      <c r="B58" s="802" t="s">
        <v>371</v>
      </c>
    </row>
    <row r="59" spans="1:2" ht="14.45" customHeight="1" thickBot="1">
      <c r="A59" s="1177"/>
      <c r="B59" s="803" t="s">
        <v>313</v>
      </c>
    </row>
    <row r="60" spans="1:2" ht="14.45" customHeight="1">
      <c r="A60" s="350" t="s">
        <v>372</v>
      </c>
      <c r="B60" s="369">
        <v>36</v>
      </c>
    </row>
    <row r="61" spans="1:2" ht="14.45" customHeight="1">
      <c r="A61" s="348" t="s">
        <v>86</v>
      </c>
      <c r="B61" s="370">
        <v>2301</v>
      </c>
    </row>
    <row r="62" spans="1:2" ht="14.45" customHeight="1">
      <c r="A62" s="350" t="s">
        <v>87</v>
      </c>
      <c r="B62" s="369">
        <v>1227</v>
      </c>
    </row>
    <row r="63" spans="1:2" ht="14.45" customHeight="1">
      <c r="A63" s="348" t="s">
        <v>88</v>
      </c>
      <c r="B63" s="370">
        <v>250</v>
      </c>
    </row>
    <row r="64" spans="1:2" ht="14.45" customHeight="1">
      <c r="A64" s="350" t="s">
        <v>89</v>
      </c>
      <c r="B64" s="369">
        <v>1191</v>
      </c>
    </row>
    <row r="65" spans="1:2" ht="14.45" customHeight="1">
      <c r="A65" s="351" t="s">
        <v>90</v>
      </c>
      <c r="B65" s="370">
        <v>1866</v>
      </c>
    </row>
    <row r="66" spans="1:2" ht="14.45" customHeight="1">
      <c r="A66" s="350" t="s">
        <v>91</v>
      </c>
      <c r="B66" s="369">
        <v>655</v>
      </c>
    </row>
    <row r="67" spans="1:2" ht="14.45" customHeight="1">
      <c r="A67" s="351" t="s">
        <v>92</v>
      </c>
      <c r="B67" s="370">
        <v>3906</v>
      </c>
    </row>
    <row r="68" spans="1:2" ht="14.45" customHeight="1">
      <c r="A68" s="350" t="s">
        <v>93</v>
      </c>
      <c r="B68" s="369">
        <v>2641</v>
      </c>
    </row>
    <row r="69" spans="1:2" ht="14.45" customHeight="1">
      <c r="A69" s="348" t="s">
        <v>94</v>
      </c>
      <c r="B69" s="370">
        <v>1512</v>
      </c>
    </row>
    <row r="70" spans="1:2" ht="14.45" customHeight="1">
      <c r="A70" s="371" t="s">
        <v>96</v>
      </c>
      <c r="B70" s="372">
        <v>2124</v>
      </c>
    </row>
    <row r="71" spans="1:2" ht="14.45" customHeight="1">
      <c r="A71" s="348" t="s">
        <v>97</v>
      </c>
      <c r="B71" s="370">
        <v>819</v>
      </c>
    </row>
    <row r="72" spans="1:2" ht="14.45" customHeight="1">
      <c r="A72" s="373" t="s">
        <v>98</v>
      </c>
      <c r="B72" s="372">
        <v>1257</v>
      </c>
    </row>
    <row r="73" spans="1:2" ht="14.45" customHeight="1" thickBot="1">
      <c r="A73" s="348" t="s">
        <v>99</v>
      </c>
      <c r="B73" s="370">
        <v>840</v>
      </c>
    </row>
    <row r="74" spans="1:2" ht="14.45" customHeight="1">
      <c r="A74" s="352" t="s">
        <v>100</v>
      </c>
      <c r="B74" s="353">
        <f>SUM(B63:B64,B65,B67,B68,B69,B72)</f>
        <v>12623</v>
      </c>
    </row>
    <row r="75" spans="1:2" ht="14.45" customHeight="1">
      <c r="A75" s="354" t="s">
        <v>101</v>
      </c>
      <c r="B75" s="355">
        <f>SUM(B61:B62,B66,B70:B71,B73)</f>
        <v>7966</v>
      </c>
    </row>
    <row r="76" spans="1:2" ht="14.45" customHeight="1">
      <c r="A76" s="356" t="s">
        <v>102</v>
      </c>
      <c r="B76" s="362">
        <f>SUM(B60:B73)</f>
        <v>20625</v>
      </c>
    </row>
    <row r="77" spans="1:2" ht="48.95" customHeight="1">
      <c r="A77" s="1101" t="s">
        <v>749</v>
      </c>
      <c r="B77" s="1190"/>
    </row>
    <row r="78" spans="1:2" ht="28.5" customHeight="1">
      <c r="A78" s="1107" t="s">
        <v>750</v>
      </c>
      <c r="B78" s="1107"/>
    </row>
    <row r="79" spans="1:2" ht="37.15" customHeight="1">
      <c r="A79" s="1101" t="s">
        <v>737</v>
      </c>
      <c r="B79" s="1101"/>
    </row>
    <row r="80" spans="1:2" ht="14.45" customHeight="1">
      <c r="A80" s="57"/>
      <c r="B80" s="57"/>
    </row>
    <row r="82" spans="1:2" ht="54.95" customHeight="1">
      <c r="A82" s="1041" t="s">
        <v>819</v>
      </c>
      <c r="B82" s="1041"/>
    </row>
    <row r="83" spans="1:2" ht="30" customHeight="1">
      <c r="A83" s="1132" t="s">
        <v>311</v>
      </c>
      <c r="B83" s="801" t="s">
        <v>360</v>
      </c>
    </row>
    <row r="84" spans="1:2" ht="14.45" customHeight="1" thickBot="1">
      <c r="A84" s="1134"/>
      <c r="B84" s="800" t="s">
        <v>313</v>
      </c>
    </row>
    <row r="85" spans="1:2" ht="14.45" customHeight="1">
      <c r="A85" s="350" t="s">
        <v>372</v>
      </c>
      <c r="B85" s="369">
        <v>0</v>
      </c>
    </row>
    <row r="86" spans="1:2" ht="14.45" customHeight="1">
      <c r="A86" s="348" t="s">
        <v>86</v>
      </c>
      <c r="B86" s="370">
        <v>1465</v>
      </c>
    </row>
    <row r="87" spans="1:2" ht="14.45" customHeight="1">
      <c r="A87" s="350" t="s">
        <v>87</v>
      </c>
      <c r="B87" s="369">
        <v>874</v>
      </c>
    </row>
    <row r="88" spans="1:2" ht="14.45" customHeight="1">
      <c r="A88" s="348" t="s">
        <v>88</v>
      </c>
      <c r="B88" s="370">
        <v>247</v>
      </c>
    </row>
    <row r="89" spans="1:2" ht="14.45" customHeight="1">
      <c r="A89" s="350" t="s">
        <v>89</v>
      </c>
      <c r="B89" s="369">
        <v>580</v>
      </c>
    </row>
    <row r="90" spans="1:2" ht="14.45" customHeight="1">
      <c r="A90" s="351" t="s">
        <v>90</v>
      </c>
      <c r="B90" s="370">
        <v>1518</v>
      </c>
    </row>
    <row r="91" spans="1:2" ht="14.45" customHeight="1">
      <c r="A91" s="350" t="s">
        <v>91</v>
      </c>
      <c r="B91" s="369">
        <v>917</v>
      </c>
    </row>
    <row r="92" spans="1:2" ht="14.45" customHeight="1">
      <c r="A92" s="351" t="s">
        <v>92</v>
      </c>
      <c r="B92" s="370">
        <v>4509</v>
      </c>
    </row>
    <row r="93" spans="1:2" ht="14.45" customHeight="1">
      <c r="A93" s="350" t="s">
        <v>93</v>
      </c>
      <c r="B93" s="369">
        <v>1181</v>
      </c>
    </row>
    <row r="94" spans="1:2" ht="14.45" customHeight="1">
      <c r="A94" s="348" t="s">
        <v>94</v>
      </c>
      <c r="B94" s="370">
        <v>1123</v>
      </c>
    </row>
    <row r="95" spans="1:2" ht="14.45" customHeight="1">
      <c r="A95" s="371" t="s">
        <v>96</v>
      </c>
      <c r="B95" s="372">
        <v>1977</v>
      </c>
    </row>
    <row r="96" spans="1:2" ht="14.45" customHeight="1">
      <c r="A96" s="348" t="s">
        <v>97</v>
      </c>
      <c r="B96" s="370">
        <v>597</v>
      </c>
    </row>
    <row r="97" spans="1:2" ht="14.45" customHeight="1">
      <c r="A97" s="373" t="s">
        <v>98</v>
      </c>
      <c r="B97" s="372">
        <v>981</v>
      </c>
    </row>
    <row r="98" spans="1:2" ht="14.45" customHeight="1" thickBot="1">
      <c r="A98" s="348" t="s">
        <v>99</v>
      </c>
      <c r="B98" s="370">
        <v>773</v>
      </c>
    </row>
    <row r="99" spans="1:2" ht="14.45" customHeight="1">
      <c r="A99" s="352" t="s">
        <v>100</v>
      </c>
      <c r="B99" s="353">
        <f>SUM(B88:B89,B90,B92,B93,B94,B97)</f>
        <v>10139</v>
      </c>
    </row>
    <row r="100" spans="1:2" ht="14.45" customHeight="1">
      <c r="A100" s="354" t="s">
        <v>101</v>
      </c>
      <c r="B100" s="355">
        <f>SUM(B86:B87,B91,B95:B96,B98)</f>
        <v>6603</v>
      </c>
    </row>
    <row r="101" spans="1:2" ht="14.45" customHeight="1">
      <c r="A101" s="356" t="s">
        <v>102</v>
      </c>
      <c r="B101" s="357">
        <f>SUM(B99:B100)</f>
        <v>16742</v>
      </c>
    </row>
    <row r="102" spans="1:2" ht="56.45" customHeight="1">
      <c r="A102" s="1101" t="s">
        <v>749</v>
      </c>
      <c r="B102" s="1190"/>
    </row>
    <row r="103" spans="1:2" ht="28.5" customHeight="1">
      <c r="A103" s="1107" t="s">
        <v>750</v>
      </c>
      <c r="B103" s="1107"/>
    </row>
    <row r="104" spans="1:2" ht="33.75" customHeight="1">
      <c r="A104" s="1101" t="s">
        <v>751</v>
      </c>
      <c r="B104" s="1101"/>
    </row>
    <row r="106" spans="1:2" ht="23.25" customHeight="1">
      <c r="A106" s="1174">
        <v>2020</v>
      </c>
      <c r="B106" s="1174"/>
    </row>
    <row r="107" spans="1:2" ht="14.45" customHeight="1">
      <c r="A107" s="143"/>
    </row>
    <row r="108" spans="1:2" ht="45" customHeight="1">
      <c r="A108" s="1041" t="s">
        <v>752</v>
      </c>
      <c r="B108" s="1041"/>
    </row>
    <row r="109" spans="1:2" ht="30" customHeight="1" thickBot="1">
      <c r="A109" s="1176" t="s">
        <v>311</v>
      </c>
      <c r="B109" s="802" t="s">
        <v>371</v>
      </c>
    </row>
    <row r="110" spans="1:2" ht="14.45" customHeight="1" thickBot="1">
      <c r="A110" s="1177"/>
      <c r="B110" s="803" t="s">
        <v>313</v>
      </c>
    </row>
    <row r="111" spans="1:2" ht="14.45" customHeight="1">
      <c r="A111" s="350" t="s">
        <v>86</v>
      </c>
      <c r="B111" s="358">
        <v>2502</v>
      </c>
    </row>
    <row r="112" spans="1:2" ht="14.45" customHeight="1">
      <c r="A112" s="348" t="s">
        <v>87</v>
      </c>
      <c r="B112" s="359">
        <v>1196</v>
      </c>
    </row>
    <row r="113" spans="1:3" ht="14.45" customHeight="1">
      <c r="A113" s="350" t="s">
        <v>88</v>
      </c>
      <c r="B113" s="358">
        <v>227</v>
      </c>
    </row>
    <row r="114" spans="1:3" ht="14.45" customHeight="1">
      <c r="A114" s="348" t="s">
        <v>89</v>
      </c>
      <c r="B114" s="359">
        <v>1194</v>
      </c>
    </row>
    <row r="115" spans="1:3" ht="14.45" customHeight="1">
      <c r="A115" s="350" t="s">
        <v>90</v>
      </c>
      <c r="B115" s="358">
        <v>1947</v>
      </c>
    </row>
    <row r="116" spans="1:3" ht="14.45" customHeight="1">
      <c r="A116" s="351" t="s">
        <v>91</v>
      </c>
      <c r="B116" s="359">
        <v>694</v>
      </c>
    </row>
    <row r="117" spans="1:3" ht="14.45" customHeight="1">
      <c r="A117" s="350" t="s">
        <v>92</v>
      </c>
      <c r="B117" s="358">
        <v>3966</v>
      </c>
    </row>
    <row r="118" spans="1:3" ht="14.45" customHeight="1">
      <c r="A118" s="351" t="s">
        <v>93</v>
      </c>
      <c r="B118" s="359">
        <v>2874</v>
      </c>
    </row>
    <row r="119" spans="1:3" ht="14.45" customHeight="1">
      <c r="A119" s="350" t="s">
        <v>94</v>
      </c>
      <c r="B119" s="358">
        <v>1637</v>
      </c>
    </row>
    <row r="120" spans="1:3" ht="14.45" customHeight="1">
      <c r="A120" s="348" t="s">
        <v>96</v>
      </c>
      <c r="B120" s="359">
        <v>2103</v>
      </c>
    </row>
    <row r="121" spans="1:3" ht="14.45" customHeight="1">
      <c r="A121" s="371" t="s">
        <v>97</v>
      </c>
      <c r="B121" s="374">
        <v>783</v>
      </c>
    </row>
    <row r="122" spans="1:3" ht="14.45" customHeight="1">
      <c r="A122" s="348" t="s">
        <v>98</v>
      </c>
      <c r="B122" s="359">
        <v>1325</v>
      </c>
    </row>
    <row r="123" spans="1:3" ht="14.45" customHeight="1" thickBot="1">
      <c r="A123" s="375" t="s">
        <v>99</v>
      </c>
      <c r="B123" s="376">
        <v>930</v>
      </c>
    </row>
    <row r="124" spans="1:3" ht="14.45" customHeight="1">
      <c r="A124" s="352" t="s">
        <v>100</v>
      </c>
      <c r="B124" s="353">
        <f>SUM(B113:B114,B115,B117,B118,B119,B122)</f>
        <v>13170</v>
      </c>
    </row>
    <row r="125" spans="1:3" ht="14.45" customHeight="1">
      <c r="A125" s="354" t="s">
        <v>101</v>
      </c>
      <c r="B125" s="355">
        <f>SUM(B111:B112,B116,B120:B121,B123)</f>
        <v>8208</v>
      </c>
    </row>
    <row r="126" spans="1:3" ht="14.45" customHeight="1">
      <c r="A126" s="356" t="s">
        <v>102</v>
      </c>
      <c r="B126" s="357">
        <f>SUM(B124:B125)</f>
        <v>21378</v>
      </c>
    </row>
    <row r="127" spans="1:3" ht="45" customHeight="1">
      <c r="A127" s="1101" t="s">
        <v>749</v>
      </c>
      <c r="B127" s="1190"/>
      <c r="C127" s="368"/>
    </row>
    <row r="128" spans="1:3" ht="31.5" customHeight="1">
      <c r="A128" s="1107" t="s">
        <v>750</v>
      </c>
      <c r="B128" s="1107"/>
    </row>
    <row r="129" spans="1:2" ht="33.75" customHeight="1">
      <c r="A129" s="1101" t="s">
        <v>741</v>
      </c>
      <c r="B129" s="1101"/>
    </row>
    <row r="130" spans="1:2" ht="14.45" customHeight="1">
      <c r="A130" s="57"/>
      <c r="B130" s="57"/>
    </row>
    <row r="132" spans="1:2" ht="45" customHeight="1">
      <c r="A132" s="1041" t="s">
        <v>821</v>
      </c>
      <c r="B132" s="1041"/>
    </row>
    <row r="133" spans="1:2" ht="30" customHeight="1">
      <c r="A133" s="1132" t="s">
        <v>311</v>
      </c>
      <c r="B133" s="802" t="s">
        <v>360</v>
      </c>
    </row>
    <row r="134" spans="1:2" ht="14.45" customHeight="1" thickBot="1">
      <c r="A134" s="1134"/>
      <c r="B134" s="803" t="s">
        <v>313</v>
      </c>
    </row>
    <row r="135" spans="1:2" ht="14.45" customHeight="1">
      <c r="A135" s="350" t="s">
        <v>86</v>
      </c>
      <c r="B135" s="369">
        <v>1381</v>
      </c>
    </row>
    <row r="136" spans="1:2" ht="14.45" customHeight="1">
      <c r="A136" s="348" t="s">
        <v>87</v>
      </c>
      <c r="B136" s="370">
        <v>860</v>
      </c>
    </row>
    <row r="137" spans="1:2" ht="14.45" customHeight="1">
      <c r="A137" s="350" t="s">
        <v>88</v>
      </c>
      <c r="B137" s="369">
        <v>160</v>
      </c>
    </row>
    <row r="138" spans="1:2" ht="14.45" customHeight="1">
      <c r="A138" s="348" t="s">
        <v>89</v>
      </c>
      <c r="B138" s="370">
        <v>416</v>
      </c>
    </row>
    <row r="139" spans="1:2" ht="14.45" customHeight="1">
      <c r="A139" s="350" t="s">
        <v>90</v>
      </c>
      <c r="B139" s="369">
        <v>1484</v>
      </c>
    </row>
    <row r="140" spans="1:2" ht="14.45" customHeight="1">
      <c r="A140" s="351" t="s">
        <v>91</v>
      </c>
      <c r="B140" s="370">
        <v>808</v>
      </c>
    </row>
    <row r="141" spans="1:2" ht="14.45" customHeight="1">
      <c r="A141" s="350" t="s">
        <v>92</v>
      </c>
      <c r="B141" s="369">
        <v>3936</v>
      </c>
    </row>
    <row r="142" spans="1:2" ht="14.45" customHeight="1">
      <c r="A142" s="351" t="s">
        <v>93</v>
      </c>
      <c r="B142" s="370">
        <v>1157</v>
      </c>
    </row>
    <row r="143" spans="1:2" ht="14.45" customHeight="1">
      <c r="A143" s="350" t="s">
        <v>94</v>
      </c>
      <c r="B143" s="369">
        <v>1144</v>
      </c>
    </row>
    <row r="144" spans="1:2" ht="14.45" customHeight="1">
      <c r="A144" s="348" t="s">
        <v>96</v>
      </c>
      <c r="B144" s="370">
        <v>1981</v>
      </c>
    </row>
    <row r="145" spans="1:3" ht="14.45" customHeight="1">
      <c r="A145" s="371" t="s">
        <v>97</v>
      </c>
      <c r="B145" s="372">
        <v>567</v>
      </c>
    </row>
    <row r="146" spans="1:3" ht="14.45" customHeight="1">
      <c r="A146" s="348" t="s">
        <v>98</v>
      </c>
      <c r="B146" s="370">
        <v>1001</v>
      </c>
    </row>
    <row r="147" spans="1:3" ht="14.45" customHeight="1" thickBot="1">
      <c r="A147" s="373" t="s">
        <v>99</v>
      </c>
      <c r="B147" s="372">
        <v>775</v>
      </c>
    </row>
    <row r="148" spans="1:3" ht="14.45" customHeight="1">
      <c r="A148" s="352" t="s">
        <v>100</v>
      </c>
      <c r="B148" s="353">
        <f>SUM(B137:B138,B139,B141,B142,B143,B146)</f>
        <v>9298</v>
      </c>
    </row>
    <row r="149" spans="1:3" ht="14.45" customHeight="1">
      <c r="A149" s="354" t="s">
        <v>101</v>
      </c>
      <c r="B149" s="355">
        <f>SUM(B135:B136,B140,B144:B145,B147)</f>
        <v>6372</v>
      </c>
    </row>
    <row r="150" spans="1:3" ht="14.45" customHeight="1">
      <c r="A150" s="356" t="s">
        <v>102</v>
      </c>
      <c r="B150" s="357">
        <f>SUM(B148:B149)</f>
        <v>15670</v>
      </c>
      <c r="C150" s="551"/>
    </row>
    <row r="151" spans="1:3" ht="45" customHeight="1">
      <c r="A151" s="1101" t="s">
        <v>749</v>
      </c>
      <c r="B151" s="1190"/>
    </row>
    <row r="152" spans="1:3" ht="31.5" customHeight="1">
      <c r="A152" s="1107" t="s">
        <v>750</v>
      </c>
      <c r="B152" s="1107"/>
    </row>
    <row r="153" spans="1:3" ht="34.15" customHeight="1">
      <c r="A153" s="1101" t="s">
        <v>753</v>
      </c>
      <c r="B153" s="1101"/>
    </row>
    <row r="154" spans="1:3" ht="14.45" customHeight="1">
      <c r="A154" s="57"/>
      <c r="B154" s="57"/>
    </row>
    <row r="155" spans="1:3" ht="24" customHeight="1">
      <c r="A155" s="1174">
        <v>2019</v>
      </c>
      <c r="B155" s="1174"/>
    </row>
    <row r="157" spans="1:3" ht="45" customHeight="1">
      <c r="A157" s="1041" t="s">
        <v>754</v>
      </c>
      <c r="B157" s="1041"/>
    </row>
    <row r="158" spans="1:3" ht="29.25" customHeight="1" thickBot="1">
      <c r="A158" s="1176" t="s">
        <v>311</v>
      </c>
      <c r="B158" s="802" t="s">
        <v>371</v>
      </c>
    </row>
    <row r="159" spans="1:3" ht="14.45" customHeight="1" thickBot="1">
      <c r="A159" s="1177"/>
      <c r="B159" s="803" t="s">
        <v>313</v>
      </c>
    </row>
    <row r="160" spans="1:3" ht="14.45" customHeight="1">
      <c r="A160" s="350" t="s">
        <v>86</v>
      </c>
      <c r="B160" s="358">
        <v>2194</v>
      </c>
    </row>
    <row r="161" spans="1:2" ht="14.45" customHeight="1">
      <c r="A161" s="348" t="s">
        <v>87</v>
      </c>
      <c r="B161" s="359">
        <v>1238</v>
      </c>
    </row>
    <row r="162" spans="1:2" ht="14.45" customHeight="1">
      <c r="A162" s="350" t="s">
        <v>88</v>
      </c>
      <c r="B162" s="358">
        <v>191</v>
      </c>
    </row>
    <row r="163" spans="1:2" ht="14.45" customHeight="1">
      <c r="A163" s="348" t="s">
        <v>89</v>
      </c>
      <c r="B163" s="359">
        <v>1196</v>
      </c>
    </row>
    <row r="164" spans="1:2" ht="14.45" customHeight="1">
      <c r="A164" s="350" t="s">
        <v>90</v>
      </c>
      <c r="B164" s="358">
        <v>1930</v>
      </c>
    </row>
    <row r="165" spans="1:2" ht="14.45" customHeight="1">
      <c r="A165" s="351" t="s">
        <v>91</v>
      </c>
      <c r="B165" s="359">
        <v>745</v>
      </c>
    </row>
    <row r="166" spans="1:2" ht="14.45" customHeight="1">
      <c r="A166" s="350" t="s">
        <v>92</v>
      </c>
      <c r="B166" s="358">
        <v>3735</v>
      </c>
    </row>
    <row r="167" spans="1:2" ht="14.45" customHeight="1">
      <c r="A167" s="351" t="s">
        <v>93</v>
      </c>
      <c r="B167" s="359">
        <v>2866</v>
      </c>
    </row>
    <row r="168" spans="1:2" ht="14.45" customHeight="1">
      <c r="A168" s="350" t="s">
        <v>94</v>
      </c>
      <c r="B168" s="358">
        <v>1537</v>
      </c>
    </row>
    <row r="169" spans="1:2" ht="14.45" customHeight="1">
      <c r="A169" s="348" t="s">
        <v>96</v>
      </c>
      <c r="B169" s="359">
        <v>1966</v>
      </c>
    </row>
    <row r="170" spans="1:2" ht="14.45" customHeight="1">
      <c r="A170" s="371" t="s">
        <v>97</v>
      </c>
      <c r="B170" s="374">
        <v>735</v>
      </c>
    </row>
    <row r="171" spans="1:2" ht="14.45" customHeight="1">
      <c r="A171" s="348" t="s">
        <v>98</v>
      </c>
      <c r="B171" s="359">
        <v>1280</v>
      </c>
    </row>
    <row r="172" spans="1:2" ht="14.45" customHeight="1" thickBot="1">
      <c r="A172" s="375" t="s">
        <v>99</v>
      </c>
      <c r="B172" s="376">
        <v>928</v>
      </c>
    </row>
    <row r="173" spans="1:2" ht="14.45" customHeight="1">
      <c r="A173" s="352" t="s">
        <v>100</v>
      </c>
      <c r="B173" s="353">
        <v>12735</v>
      </c>
    </row>
    <row r="174" spans="1:2" ht="14.45" customHeight="1">
      <c r="A174" s="354" t="s">
        <v>101</v>
      </c>
      <c r="B174" s="355">
        <v>7806</v>
      </c>
    </row>
    <row r="175" spans="1:2" ht="14.45" customHeight="1">
      <c r="A175" s="356" t="s">
        <v>102</v>
      </c>
      <c r="B175" s="357">
        <v>20541</v>
      </c>
    </row>
    <row r="176" spans="1:2" ht="37.5" customHeight="1">
      <c r="A176" s="1101" t="s">
        <v>755</v>
      </c>
      <c r="B176" s="1190"/>
    </row>
    <row r="177" spans="1:2" ht="29.65" customHeight="1">
      <c r="A177" s="1107" t="s">
        <v>750</v>
      </c>
      <c r="B177" s="1107"/>
    </row>
    <row r="178" spans="1:2" ht="33.75" customHeight="1">
      <c r="A178" s="1101" t="s">
        <v>742</v>
      </c>
      <c r="B178" s="1101"/>
    </row>
    <row r="179" spans="1:2" ht="14.45" customHeight="1">
      <c r="A179" s="57"/>
      <c r="B179" s="57"/>
    </row>
    <row r="181" spans="1:2" ht="50.25" customHeight="1">
      <c r="A181" s="1041" t="s">
        <v>822</v>
      </c>
      <c r="B181" s="1041"/>
    </row>
    <row r="182" spans="1:2" ht="30" customHeight="1">
      <c r="A182" s="1132" t="s">
        <v>311</v>
      </c>
      <c r="B182" s="802" t="s">
        <v>360</v>
      </c>
    </row>
    <row r="183" spans="1:2" ht="14.45" customHeight="1" thickBot="1">
      <c r="A183" s="1134"/>
      <c r="B183" s="803" t="s">
        <v>313</v>
      </c>
    </row>
    <row r="184" spans="1:2" ht="14.45" customHeight="1">
      <c r="A184" s="350" t="s">
        <v>86</v>
      </c>
      <c r="B184" s="369">
        <v>1074</v>
      </c>
    </row>
    <row r="185" spans="1:2" ht="14.45" customHeight="1">
      <c r="A185" s="348" t="s">
        <v>87</v>
      </c>
      <c r="B185" s="370">
        <v>842</v>
      </c>
    </row>
    <row r="186" spans="1:2" ht="14.45" customHeight="1">
      <c r="A186" s="350" t="s">
        <v>88</v>
      </c>
      <c r="B186" s="369">
        <v>114</v>
      </c>
    </row>
    <row r="187" spans="1:2" ht="14.45" customHeight="1">
      <c r="A187" s="348" t="s">
        <v>89</v>
      </c>
      <c r="B187" s="370">
        <v>432</v>
      </c>
    </row>
    <row r="188" spans="1:2" ht="14.45" customHeight="1">
      <c r="A188" s="350" t="s">
        <v>90</v>
      </c>
      <c r="B188" s="369">
        <v>1669</v>
      </c>
    </row>
    <row r="189" spans="1:2" ht="14.45" customHeight="1">
      <c r="A189" s="351" t="s">
        <v>91</v>
      </c>
      <c r="B189" s="370">
        <v>836</v>
      </c>
    </row>
    <row r="190" spans="1:2" ht="14.45" customHeight="1">
      <c r="A190" s="350" t="s">
        <v>92</v>
      </c>
      <c r="B190" s="369">
        <v>3893</v>
      </c>
    </row>
    <row r="191" spans="1:2" ht="14.45" customHeight="1">
      <c r="A191" s="351" t="s">
        <v>93</v>
      </c>
      <c r="B191" s="370">
        <v>1197</v>
      </c>
    </row>
    <row r="192" spans="1:2" ht="14.45" customHeight="1">
      <c r="A192" s="350" t="s">
        <v>94</v>
      </c>
      <c r="B192" s="369">
        <v>1115</v>
      </c>
    </row>
    <row r="193" spans="1:2" ht="14.45" customHeight="1">
      <c r="A193" s="348" t="s">
        <v>96</v>
      </c>
      <c r="B193" s="370">
        <v>1875</v>
      </c>
    </row>
    <row r="194" spans="1:2" ht="14.45" customHeight="1">
      <c r="A194" s="371" t="s">
        <v>97</v>
      </c>
      <c r="B194" s="372">
        <v>618</v>
      </c>
    </row>
    <row r="195" spans="1:2" ht="14.45" customHeight="1">
      <c r="A195" s="348" t="s">
        <v>98</v>
      </c>
      <c r="B195" s="370">
        <v>1065</v>
      </c>
    </row>
    <row r="196" spans="1:2" ht="14.45" customHeight="1" thickBot="1">
      <c r="A196" s="373" t="s">
        <v>99</v>
      </c>
      <c r="B196" s="372">
        <v>825</v>
      </c>
    </row>
    <row r="197" spans="1:2" ht="14.45" customHeight="1">
      <c r="A197" s="352" t="s">
        <v>100</v>
      </c>
      <c r="B197" s="377">
        <v>9485</v>
      </c>
    </row>
    <row r="198" spans="1:2" ht="14.45" customHeight="1">
      <c r="A198" s="354" t="s">
        <v>101</v>
      </c>
      <c r="B198" s="378">
        <v>6070</v>
      </c>
    </row>
    <row r="199" spans="1:2" ht="14.45" customHeight="1">
      <c r="A199" s="356" t="s">
        <v>102</v>
      </c>
      <c r="B199" s="379">
        <v>15555</v>
      </c>
    </row>
    <row r="200" spans="1:2" ht="37.5" customHeight="1">
      <c r="A200" s="1101" t="s">
        <v>755</v>
      </c>
      <c r="B200" s="1190"/>
    </row>
    <row r="201" spans="1:2" ht="34.15" customHeight="1">
      <c r="A201" s="1107" t="s">
        <v>750</v>
      </c>
      <c r="B201" s="1107"/>
    </row>
    <row r="202" spans="1:2" ht="36.75" customHeight="1">
      <c r="A202" s="1101" t="s">
        <v>756</v>
      </c>
      <c r="B202" s="1101"/>
    </row>
  </sheetData>
  <mergeCells count="44">
    <mergeCell ref="A55:B55"/>
    <mergeCell ref="A3:B3"/>
    <mergeCell ref="A5:B5"/>
    <mergeCell ref="A6:A7"/>
    <mergeCell ref="A25:B25"/>
    <mergeCell ref="A26:B26"/>
    <mergeCell ref="A27:B27"/>
    <mergeCell ref="A30:B30"/>
    <mergeCell ref="A31:A32"/>
    <mergeCell ref="A50:B50"/>
    <mergeCell ref="A51:B51"/>
    <mergeCell ref="A52:B52"/>
    <mergeCell ref="A108:B108"/>
    <mergeCell ref="A57:B57"/>
    <mergeCell ref="A58:A59"/>
    <mergeCell ref="A77:B77"/>
    <mergeCell ref="A78:B78"/>
    <mergeCell ref="A79:B79"/>
    <mergeCell ref="A82:B82"/>
    <mergeCell ref="A83:A84"/>
    <mergeCell ref="A102:B102"/>
    <mergeCell ref="A103:B103"/>
    <mergeCell ref="A104:B104"/>
    <mergeCell ref="A106:B106"/>
    <mergeCell ref="A158:A159"/>
    <mergeCell ref="A109:A110"/>
    <mergeCell ref="A127:B127"/>
    <mergeCell ref="A128:B128"/>
    <mergeCell ref="A129:B129"/>
    <mergeCell ref="A132:B132"/>
    <mergeCell ref="A133:A134"/>
    <mergeCell ref="A151:B151"/>
    <mergeCell ref="A152:B152"/>
    <mergeCell ref="A153:B153"/>
    <mergeCell ref="A155:B155"/>
    <mergeCell ref="A157:B157"/>
    <mergeCell ref="A201:B201"/>
    <mergeCell ref="A202:B202"/>
    <mergeCell ref="A176:B176"/>
    <mergeCell ref="A177:B177"/>
    <mergeCell ref="A178:B178"/>
    <mergeCell ref="A181:B181"/>
    <mergeCell ref="A182:A183"/>
    <mergeCell ref="A200:B200"/>
  </mergeCells>
  <hyperlinks>
    <hyperlink ref="A1" location="Inhalt!A1" display="Zurück zum Inhalt" xr:uid="{00000000-0004-0000-0F00-000000000000}"/>
  </hyperlink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9"/>
  <dimension ref="A1:E155"/>
  <sheetViews>
    <sheetView zoomScale="80" zoomScaleNormal="80" workbookViewId="0">
      <pane xSplit="1" topLeftCell="B1" activePane="topRight" state="frozen"/>
      <selection pane="topRight"/>
    </sheetView>
  </sheetViews>
  <sheetFormatPr baseColWidth="10" defaultColWidth="10.625" defaultRowHeight="14.45" customHeight="1"/>
  <cols>
    <col min="1" max="2" width="23.5" style="549" customWidth="1"/>
    <col min="3" max="16384" width="10.625" style="549"/>
  </cols>
  <sheetData>
    <row r="1" spans="1:2" ht="14.45" customHeight="1">
      <c r="A1" s="488" t="s">
        <v>688</v>
      </c>
    </row>
    <row r="3" spans="1:2" ht="24" customHeight="1">
      <c r="A3" s="1174">
        <v>2022</v>
      </c>
      <c r="B3" s="1174"/>
    </row>
    <row r="5" spans="1:2" ht="14.45" customHeight="1">
      <c r="A5" s="143"/>
    </row>
    <row r="6" spans="1:2" ht="45" customHeight="1">
      <c r="A6" s="1041" t="s">
        <v>757</v>
      </c>
      <c r="B6" s="1041"/>
    </row>
    <row r="7" spans="1:2" ht="37.5" customHeight="1">
      <c r="A7" s="1122" t="s">
        <v>311</v>
      </c>
      <c r="B7" s="802" t="s">
        <v>373</v>
      </c>
    </row>
    <row r="8" spans="1:2" ht="14.45" customHeight="1" thickBot="1">
      <c r="A8" s="1176"/>
      <c r="B8" s="803" t="s">
        <v>313</v>
      </c>
    </row>
    <row r="9" spans="1:2" ht="14.45" customHeight="1">
      <c r="A9" s="382" t="s">
        <v>84</v>
      </c>
      <c r="B9" s="369">
        <v>937</v>
      </c>
    </row>
    <row r="10" spans="1:2" ht="14.45" customHeight="1">
      <c r="A10" s="150" t="s">
        <v>85</v>
      </c>
      <c r="B10" s="370">
        <v>3200</v>
      </c>
    </row>
    <row r="11" spans="1:2" ht="14.45" customHeight="1">
      <c r="A11" s="383" t="s">
        <v>758</v>
      </c>
      <c r="B11" s="372">
        <v>47</v>
      </c>
    </row>
    <row r="12" spans="1:2" ht="14.45" customHeight="1">
      <c r="A12" s="384" t="s">
        <v>91</v>
      </c>
      <c r="B12" s="370">
        <v>59</v>
      </c>
    </row>
    <row r="13" spans="1:2" ht="14.45" customHeight="1">
      <c r="A13" s="385" t="s">
        <v>93</v>
      </c>
      <c r="B13" s="372">
        <v>4604</v>
      </c>
    </row>
    <row r="14" spans="1:2" ht="14.45" customHeight="1">
      <c r="A14" s="384" t="s">
        <v>95</v>
      </c>
      <c r="B14" s="370">
        <v>167</v>
      </c>
    </row>
    <row r="15" spans="1:2" ht="14.45" customHeight="1">
      <c r="A15" s="385" t="s">
        <v>97</v>
      </c>
      <c r="B15" s="372">
        <v>675</v>
      </c>
    </row>
    <row r="16" spans="1:2" ht="14.45" customHeight="1" thickBot="1">
      <c r="A16" s="150" t="s">
        <v>99</v>
      </c>
      <c r="B16" s="359">
        <v>717</v>
      </c>
    </row>
    <row r="17" spans="1:2" ht="14.45" customHeight="1">
      <c r="A17" s="386" t="s">
        <v>100</v>
      </c>
      <c r="B17" s="353">
        <f>B9+B10+B11+B13+B14</f>
        <v>8955</v>
      </c>
    </row>
    <row r="18" spans="1:2" ht="14.45" customHeight="1">
      <c r="A18" s="387" t="s">
        <v>101</v>
      </c>
      <c r="B18" s="355">
        <f>B12+B15+B16</f>
        <v>1451</v>
      </c>
    </row>
    <row r="19" spans="1:2" ht="14.45" customHeight="1">
      <c r="A19" s="388" t="s">
        <v>102</v>
      </c>
      <c r="B19" s="357">
        <v>10406</v>
      </c>
    </row>
    <row r="20" spans="1:2" ht="29.25" customHeight="1">
      <c r="A20" s="1175" t="s">
        <v>759</v>
      </c>
      <c r="B20" s="1175"/>
    </row>
    <row r="21" spans="1:2" ht="46.5" customHeight="1">
      <c r="A21" s="1175" t="s">
        <v>760</v>
      </c>
      <c r="B21" s="1175"/>
    </row>
    <row r="22" spans="1:2" ht="33.75" customHeight="1">
      <c r="A22" s="1101" t="s">
        <v>736</v>
      </c>
      <c r="B22" s="1101"/>
    </row>
    <row r="25" spans="1:2" ht="45" customHeight="1">
      <c r="A25" s="1041" t="s">
        <v>824</v>
      </c>
      <c r="B25" s="1041"/>
    </row>
    <row r="26" spans="1:2" ht="30" customHeight="1">
      <c r="A26" s="1122" t="s">
        <v>311</v>
      </c>
      <c r="B26" s="802" t="s">
        <v>360</v>
      </c>
    </row>
    <row r="27" spans="1:2" ht="14.45" customHeight="1" thickBot="1">
      <c r="A27" s="1176"/>
      <c r="B27" s="803" t="s">
        <v>313</v>
      </c>
    </row>
    <row r="28" spans="1:2" ht="14.45" customHeight="1">
      <c r="A28" s="382" t="s">
        <v>84</v>
      </c>
      <c r="B28" s="369">
        <v>575</v>
      </c>
    </row>
    <row r="29" spans="1:2" ht="14.45" customHeight="1">
      <c r="A29" s="150" t="s">
        <v>85</v>
      </c>
      <c r="B29" s="370">
        <v>2309</v>
      </c>
    </row>
    <row r="30" spans="1:2" ht="14.45" customHeight="1">
      <c r="A30" s="383" t="s">
        <v>758</v>
      </c>
      <c r="B30" s="372">
        <v>0</v>
      </c>
    </row>
    <row r="31" spans="1:2" ht="14.45" customHeight="1">
      <c r="A31" s="384" t="s">
        <v>91</v>
      </c>
      <c r="B31" s="370">
        <v>86</v>
      </c>
    </row>
    <row r="32" spans="1:2" ht="14.45" customHeight="1">
      <c r="A32" s="385" t="s">
        <v>93</v>
      </c>
      <c r="B32" s="372">
        <v>1792</v>
      </c>
    </row>
    <row r="33" spans="1:2" ht="14.45" customHeight="1">
      <c r="A33" s="384" t="s">
        <v>95</v>
      </c>
      <c r="B33" s="370">
        <v>118</v>
      </c>
    </row>
    <row r="34" spans="1:2" ht="14.45" customHeight="1">
      <c r="A34" s="385" t="s">
        <v>97</v>
      </c>
      <c r="B34" s="372">
        <v>369</v>
      </c>
    </row>
    <row r="35" spans="1:2" ht="14.45" customHeight="1" thickBot="1">
      <c r="A35" s="150" t="s">
        <v>99</v>
      </c>
      <c r="B35" s="359">
        <v>419</v>
      </c>
    </row>
    <row r="36" spans="1:2" ht="14.45" customHeight="1">
      <c r="A36" s="386" t="s">
        <v>100</v>
      </c>
      <c r="B36" s="353">
        <f>B28+B29+B30+B32+B33</f>
        <v>4794</v>
      </c>
    </row>
    <row r="37" spans="1:2" ht="14.45" customHeight="1">
      <c r="A37" s="387" t="s">
        <v>101</v>
      </c>
      <c r="B37" s="355">
        <f>B31+B34+B35</f>
        <v>874</v>
      </c>
    </row>
    <row r="38" spans="1:2" ht="14.45" customHeight="1">
      <c r="A38" s="388" t="s">
        <v>102</v>
      </c>
      <c r="B38" s="357">
        <v>5668</v>
      </c>
    </row>
    <row r="39" spans="1:2" ht="29.65" customHeight="1">
      <c r="A39" s="1175" t="s">
        <v>759</v>
      </c>
      <c r="B39" s="1195"/>
    </row>
    <row r="40" spans="1:2" ht="60" customHeight="1">
      <c r="A40" s="1175" t="s">
        <v>761</v>
      </c>
      <c r="B40" s="1175"/>
    </row>
    <row r="41" spans="1:2" ht="33.75" customHeight="1">
      <c r="A41" s="1101" t="s">
        <v>737</v>
      </c>
      <c r="B41" s="1101"/>
    </row>
    <row r="44" spans="1:2" ht="24" customHeight="1">
      <c r="A44" s="1174">
        <v>2021</v>
      </c>
      <c r="B44" s="1174"/>
    </row>
    <row r="45" spans="1:2" ht="14.45" customHeight="1">
      <c r="A45" s="143"/>
    </row>
    <row r="46" spans="1:2" ht="45" customHeight="1">
      <c r="A46" s="1041" t="s">
        <v>762</v>
      </c>
      <c r="B46" s="1041"/>
    </row>
    <row r="47" spans="1:2" ht="37.5" customHeight="1">
      <c r="A47" s="1122" t="s">
        <v>311</v>
      </c>
      <c r="B47" s="801" t="s">
        <v>373</v>
      </c>
    </row>
    <row r="48" spans="1:2" ht="14.45" customHeight="1" thickBot="1">
      <c r="A48" s="1176"/>
      <c r="B48" s="800" t="s">
        <v>313</v>
      </c>
    </row>
    <row r="49" spans="1:2" ht="14.45" customHeight="1">
      <c r="A49" s="382" t="s">
        <v>84</v>
      </c>
      <c r="B49" s="369">
        <v>920</v>
      </c>
    </row>
    <row r="50" spans="1:2" ht="14.45" customHeight="1">
      <c r="A50" s="150" t="s">
        <v>85</v>
      </c>
      <c r="B50" s="370">
        <v>3408</v>
      </c>
    </row>
    <row r="51" spans="1:2" ht="14.45" customHeight="1">
      <c r="A51" s="383" t="s">
        <v>758</v>
      </c>
      <c r="B51" s="372">
        <v>46</v>
      </c>
    </row>
    <row r="52" spans="1:2" ht="14.45" customHeight="1">
      <c r="A52" s="384" t="s">
        <v>91</v>
      </c>
      <c r="B52" s="370">
        <v>81</v>
      </c>
    </row>
    <row r="53" spans="1:2" ht="14.45" customHeight="1">
      <c r="A53" s="385" t="s">
        <v>93</v>
      </c>
      <c r="B53" s="372">
        <v>3905</v>
      </c>
    </row>
    <row r="54" spans="1:2" ht="14.45" customHeight="1">
      <c r="A54" s="384" t="s">
        <v>95</v>
      </c>
      <c r="B54" s="370">
        <v>221</v>
      </c>
    </row>
    <row r="55" spans="1:2" ht="14.45" customHeight="1">
      <c r="A55" s="385" t="s">
        <v>97</v>
      </c>
      <c r="B55" s="372">
        <v>651</v>
      </c>
    </row>
    <row r="56" spans="1:2" ht="14.45" customHeight="1" thickBot="1">
      <c r="A56" s="150" t="s">
        <v>99</v>
      </c>
      <c r="B56" s="359">
        <v>754</v>
      </c>
    </row>
    <row r="57" spans="1:2" ht="14.45" customHeight="1">
      <c r="A57" s="386" t="s">
        <v>100</v>
      </c>
      <c r="B57" s="353">
        <f>SUM(B49:B51,B53:B54)</f>
        <v>8500</v>
      </c>
    </row>
    <row r="58" spans="1:2" ht="14.45" customHeight="1">
      <c r="A58" s="387" t="s">
        <v>101</v>
      </c>
      <c r="B58" s="355">
        <f>SUM(B52,B56,B55)</f>
        <v>1486</v>
      </c>
    </row>
    <row r="59" spans="1:2" ht="14.45" customHeight="1">
      <c r="A59" s="388" t="s">
        <v>102</v>
      </c>
      <c r="B59" s="357">
        <v>9986</v>
      </c>
    </row>
    <row r="60" spans="1:2" ht="28.15" customHeight="1">
      <c r="A60" s="1107" t="s">
        <v>763</v>
      </c>
      <c r="B60" s="1107"/>
    </row>
    <row r="61" spans="1:2" ht="52.15" customHeight="1">
      <c r="A61" s="1107" t="s">
        <v>764</v>
      </c>
      <c r="B61" s="1107"/>
    </row>
    <row r="62" spans="1:2" ht="38.25" customHeight="1">
      <c r="A62" s="1101" t="s">
        <v>737</v>
      </c>
      <c r="B62" s="1101"/>
    </row>
    <row r="63" spans="1:2" ht="14.45" customHeight="1">
      <c r="A63" s="57"/>
      <c r="B63" s="57"/>
    </row>
    <row r="64" spans="1:2" ht="14.45" customHeight="1">
      <c r="A64" s="57"/>
      <c r="B64" s="57"/>
    </row>
    <row r="65" spans="1:2" ht="41.45" customHeight="1">
      <c r="A65" s="1041" t="s">
        <v>825</v>
      </c>
      <c r="B65" s="1041"/>
    </row>
    <row r="66" spans="1:2" ht="30" customHeight="1">
      <c r="A66" s="1122" t="s">
        <v>311</v>
      </c>
      <c r="B66" s="802" t="s">
        <v>360</v>
      </c>
    </row>
    <row r="67" spans="1:2" ht="14.45" customHeight="1" thickBot="1">
      <c r="A67" s="1176"/>
      <c r="B67" s="803" t="s">
        <v>313</v>
      </c>
    </row>
    <row r="68" spans="1:2" ht="14.45" customHeight="1">
      <c r="A68" s="382" t="s">
        <v>84</v>
      </c>
      <c r="B68" s="369">
        <v>501</v>
      </c>
    </row>
    <row r="69" spans="1:2" ht="14.45" customHeight="1">
      <c r="A69" s="150" t="s">
        <v>85</v>
      </c>
      <c r="B69" s="370">
        <v>2311</v>
      </c>
    </row>
    <row r="70" spans="1:2" ht="14.45" customHeight="1">
      <c r="A70" s="383" t="s">
        <v>758</v>
      </c>
      <c r="B70" s="372">
        <v>0</v>
      </c>
    </row>
    <row r="71" spans="1:2" ht="14.45" customHeight="1">
      <c r="A71" s="384" t="s">
        <v>91</v>
      </c>
      <c r="B71" s="370">
        <v>78</v>
      </c>
    </row>
    <row r="72" spans="1:2" ht="14.45" customHeight="1">
      <c r="A72" s="385" t="s">
        <v>93</v>
      </c>
      <c r="B72" s="372">
        <v>1616</v>
      </c>
    </row>
    <row r="73" spans="1:2" ht="14.45" customHeight="1">
      <c r="A73" s="384" t="s">
        <v>95</v>
      </c>
      <c r="B73" s="370">
        <v>112</v>
      </c>
    </row>
    <row r="74" spans="1:2" ht="14.45" customHeight="1">
      <c r="A74" s="385" t="s">
        <v>97</v>
      </c>
      <c r="B74" s="372">
        <v>375</v>
      </c>
    </row>
    <row r="75" spans="1:2" ht="14.45" customHeight="1" thickBot="1">
      <c r="A75" s="150" t="s">
        <v>99</v>
      </c>
      <c r="B75" s="359">
        <v>383</v>
      </c>
    </row>
    <row r="76" spans="1:2" ht="14.45" customHeight="1">
      <c r="A76" s="386" t="s">
        <v>100</v>
      </c>
      <c r="B76" s="353">
        <f>SUM(B68:B70,B72:B73)</f>
        <v>4540</v>
      </c>
    </row>
    <row r="77" spans="1:2" ht="14.45" customHeight="1">
      <c r="A77" s="387" t="s">
        <v>101</v>
      </c>
      <c r="B77" s="355">
        <f>SUM(B71,B75,B74)</f>
        <v>836</v>
      </c>
    </row>
    <row r="78" spans="1:2" ht="14.45" customHeight="1">
      <c r="A78" s="388" t="s">
        <v>102</v>
      </c>
      <c r="B78" s="357">
        <v>5376</v>
      </c>
    </row>
    <row r="79" spans="1:2" ht="30.4" customHeight="1">
      <c r="A79" s="1107" t="s">
        <v>763</v>
      </c>
      <c r="B79" s="1192"/>
    </row>
    <row r="80" spans="1:2" ht="60" customHeight="1">
      <c r="A80" s="1107" t="s">
        <v>765</v>
      </c>
      <c r="B80" s="1107"/>
    </row>
    <row r="81" spans="1:2" ht="33.75" customHeight="1">
      <c r="A81" s="1101" t="s">
        <v>741</v>
      </c>
      <c r="B81" s="1101"/>
    </row>
    <row r="83" spans="1:2" ht="24" customHeight="1">
      <c r="A83" s="1174">
        <v>2020</v>
      </c>
      <c r="B83" s="1174"/>
    </row>
    <row r="84" spans="1:2" ht="14.45" customHeight="1">
      <c r="A84" s="143"/>
    </row>
    <row r="85" spans="1:2" ht="46.15" customHeight="1">
      <c r="A85" s="1041" t="s">
        <v>766</v>
      </c>
      <c r="B85" s="1041"/>
    </row>
    <row r="86" spans="1:2" ht="30" customHeight="1">
      <c r="A86" s="1122" t="s">
        <v>311</v>
      </c>
      <c r="B86" s="802" t="s">
        <v>373</v>
      </c>
    </row>
    <row r="87" spans="1:2" ht="14.45" customHeight="1" thickBot="1">
      <c r="A87" s="1176"/>
      <c r="B87" s="803" t="s">
        <v>313</v>
      </c>
    </row>
    <row r="88" spans="1:2" ht="14.45" customHeight="1">
      <c r="A88" s="382" t="s">
        <v>84</v>
      </c>
      <c r="B88" s="369">
        <v>922</v>
      </c>
    </row>
    <row r="89" spans="1:2" ht="14.45" customHeight="1">
      <c r="A89" s="150" t="s">
        <v>85</v>
      </c>
      <c r="B89" s="370">
        <v>3364</v>
      </c>
    </row>
    <row r="90" spans="1:2" ht="14.45" customHeight="1">
      <c r="A90" s="383" t="s">
        <v>758</v>
      </c>
      <c r="B90" s="372" t="s">
        <v>605</v>
      </c>
    </row>
    <row r="91" spans="1:2" ht="14.45" customHeight="1">
      <c r="A91" s="384" t="s">
        <v>91</v>
      </c>
      <c r="B91" s="370">
        <v>93</v>
      </c>
    </row>
    <row r="92" spans="1:2" ht="14.45" customHeight="1">
      <c r="A92" s="385" t="s">
        <v>93</v>
      </c>
      <c r="B92" s="372">
        <v>4092</v>
      </c>
    </row>
    <row r="93" spans="1:2" ht="14.45" customHeight="1">
      <c r="A93" s="384" t="s">
        <v>95</v>
      </c>
      <c r="B93" s="370">
        <v>159</v>
      </c>
    </row>
    <row r="94" spans="1:2" ht="14.45" customHeight="1">
      <c r="A94" s="385" t="s">
        <v>97</v>
      </c>
      <c r="B94" s="372">
        <v>666</v>
      </c>
    </row>
    <row r="95" spans="1:2" ht="14.45" customHeight="1" thickBot="1">
      <c r="A95" s="150" t="s">
        <v>99</v>
      </c>
      <c r="B95" s="359">
        <v>739</v>
      </c>
    </row>
    <row r="96" spans="1:2" ht="14.45" customHeight="1">
      <c r="A96" s="386" t="s">
        <v>100</v>
      </c>
      <c r="B96" s="353">
        <v>8561</v>
      </c>
    </row>
    <row r="97" spans="1:5" ht="14.45" customHeight="1">
      <c r="A97" s="387" t="s">
        <v>101</v>
      </c>
      <c r="B97" s="355">
        <f>SUM(B91,B95,B94)</f>
        <v>1498</v>
      </c>
    </row>
    <row r="98" spans="1:5" ht="14.45" customHeight="1">
      <c r="A98" s="388" t="s">
        <v>102</v>
      </c>
      <c r="B98" s="357">
        <f>SUM(B96:B97)</f>
        <v>10059</v>
      </c>
    </row>
    <row r="99" spans="1:5" ht="30.4" customHeight="1">
      <c r="A99" s="1107" t="s">
        <v>763</v>
      </c>
      <c r="B99" s="1107"/>
      <c r="C99" s="380"/>
      <c r="D99" s="380"/>
      <c r="E99" s="380"/>
    </row>
    <row r="100" spans="1:5" ht="60" customHeight="1">
      <c r="A100" s="1107" t="s">
        <v>765</v>
      </c>
      <c r="B100" s="1107"/>
      <c r="C100" s="380"/>
      <c r="D100" s="380"/>
      <c r="E100" s="380"/>
    </row>
    <row r="101" spans="1:5" ht="33.75" customHeight="1">
      <c r="A101" s="1101" t="s">
        <v>741</v>
      </c>
      <c r="B101" s="1101"/>
    </row>
    <row r="102" spans="1:5" ht="14.45" customHeight="1">
      <c r="A102" s="57"/>
      <c r="B102" s="57"/>
    </row>
    <row r="103" spans="1:5" ht="14.45" customHeight="1">
      <c r="A103" s="57"/>
      <c r="B103" s="57"/>
    </row>
    <row r="104" spans="1:5" ht="45" customHeight="1">
      <c r="A104" s="1041" t="s">
        <v>826</v>
      </c>
      <c r="B104" s="1041"/>
    </row>
    <row r="105" spans="1:5" ht="30" customHeight="1">
      <c r="A105" s="1122" t="s">
        <v>311</v>
      </c>
      <c r="B105" s="801" t="s">
        <v>360</v>
      </c>
    </row>
    <row r="106" spans="1:5" ht="14.45" customHeight="1" thickBot="1">
      <c r="A106" s="1176"/>
      <c r="B106" s="800" t="s">
        <v>313</v>
      </c>
    </row>
    <row r="107" spans="1:5" ht="14.45" customHeight="1">
      <c r="A107" s="382" t="s">
        <v>84</v>
      </c>
      <c r="B107" s="369">
        <v>515</v>
      </c>
    </row>
    <row r="108" spans="1:5" ht="14.45" customHeight="1">
      <c r="A108" s="150" t="s">
        <v>85</v>
      </c>
      <c r="B108" s="370">
        <v>2188</v>
      </c>
    </row>
    <row r="109" spans="1:5" ht="14.45" customHeight="1">
      <c r="A109" s="383" t="s">
        <v>758</v>
      </c>
      <c r="B109" s="372" t="s">
        <v>606</v>
      </c>
      <c r="C109" s="381"/>
    </row>
    <row r="110" spans="1:5" ht="14.45" customHeight="1">
      <c r="A110" s="384" t="s">
        <v>91</v>
      </c>
      <c r="B110" s="370">
        <v>65</v>
      </c>
    </row>
    <row r="111" spans="1:5" ht="14.45" customHeight="1">
      <c r="A111" s="385" t="s">
        <v>93</v>
      </c>
      <c r="B111" s="372">
        <v>1587</v>
      </c>
    </row>
    <row r="112" spans="1:5" ht="14.45" customHeight="1">
      <c r="A112" s="384" t="s">
        <v>95</v>
      </c>
      <c r="B112" s="370">
        <v>88</v>
      </c>
    </row>
    <row r="113" spans="1:3" ht="14.45" customHeight="1">
      <c r="A113" s="385" t="s">
        <v>97</v>
      </c>
      <c r="B113" s="372">
        <v>357</v>
      </c>
    </row>
    <row r="114" spans="1:3" ht="14.45" customHeight="1" thickBot="1">
      <c r="A114" s="150" t="s">
        <v>99</v>
      </c>
      <c r="B114" s="359">
        <v>394</v>
      </c>
    </row>
    <row r="115" spans="1:3" ht="14.45" customHeight="1">
      <c r="A115" s="386" t="s">
        <v>100</v>
      </c>
      <c r="B115" s="353">
        <f>SUM(B107:B109,B111:B112)</f>
        <v>4378</v>
      </c>
    </row>
    <row r="116" spans="1:3" ht="14.45" customHeight="1">
      <c r="A116" s="387" t="s">
        <v>101</v>
      </c>
      <c r="B116" s="355">
        <f>SUM(B110,B114,B113)</f>
        <v>816</v>
      </c>
    </row>
    <row r="117" spans="1:3" ht="14.45" customHeight="1">
      <c r="A117" s="388" t="s">
        <v>102</v>
      </c>
      <c r="B117" s="357">
        <f>SUM(B115:B116)</f>
        <v>5194</v>
      </c>
      <c r="C117" s="551"/>
    </row>
    <row r="118" spans="1:3" ht="30.75" customHeight="1">
      <c r="A118" s="1107" t="s">
        <v>763</v>
      </c>
      <c r="B118" s="1192"/>
    </row>
    <row r="119" spans="1:3" ht="60" customHeight="1">
      <c r="A119" s="1107" t="s">
        <v>765</v>
      </c>
      <c r="B119" s="1107"/>
    </row>
    <row r="120" spans="1:3" ht="33.75" customHeight="1">
      <c r="A120" s="1101" t="s">
        <v>742</v>
      </c>
      <c r="B120" s="1101"/>
    </row>
    <row r="121" spans="1:3" ht="14.45" customHeight="1">
      <c r="A121" s="57"/>
      <c r="B121" s="57"/>
    </row>
    <row r="123" spans="1:3" ht="24" customHeight="1">
      <c r="A123" s="1174">
        <v>2019</v>
      </c>
      <c r="B123" s="1174"/>
    </row>
    <row r="125" spans="1:3" ht="45" customHeight="1">
      <c r="A125" s="1041" t="s">
        <v>767</v>
      </c>
      <c r="B125" s="1041"/>
    </row>
    <row r="126" spans="1:3" ht="30" customHeight="1">
      <c r="A126" s="1122" t="s">
        <v>311</v>
      </c>
      <c r="B126" s="802" t="s">
        <v>373</v>
      </c>
    </row>
    <row r="127" spans="1:3" ht="14.45" customHeight="1" thickBot="1">
      <c r="A127" s="1176"/>
      <c r="B127" s="803" t="s">
        <v>313</v>
      </c>
    </row>
    <row r="128" spans="1:3" ht="14.45" customHeight="1">
      <c r="A128" s="382" t="s">
        <v>84</v>
      </c>
      <c r="B128" s="358">
        <v>886</v>
      </c>
    </row>
    <row r="129" spans="1:2" ht="14.45" customHeight="1">
      <c r="A129" s="150" t="s">
        <v>85</v>
      </c>
      <c r="B129" s="359">
        <v>3380</v>
      </c>
    </row>
    <row r="130" spans="1:2" ht="14.45" customHeight="1">
      <c r="A130" s="383" t="s">
        <v>91</v>
      </c>
      <c r="B130" s="374">
        <v>93</v>
      </c>
    </row>
    <row r="131" spans="1:2" ht="14.45" customHeight="1">
      <c r="A131" s="384" t="s">
        <v>93</v>
      </c>
      <c r="B131" s="359">
        <v>3811</v>
      </c>
    </row>
    <row r="132" spans="1:2" ht="14.45" customHeight="1">
      <c r="A132" s="385" t="s">
        <v>95</v>
      </c>
      <c r="B132" s="374">
        <v>158</v>
      </c>
    </row>
    <row r="133" spans="1:2" ht="14.45" customHeight="1">
      <c r="A133" s="384" t="s">
        <v>97</v>
      </c>
      <c r="B133" s="359">
        <v>684</v>
      </c>
    </row>
    <row r="134" spans="1:2" ht="14.45" customHeight="1" thickBot="1">
      <c r="A134" s="385" t="s">
        <v>99</v>
      </c>
      <c r="B134" s="374">
        <v>703</v>
      </c>
    </row>
    <row r="135" spans="1:2" ht="14.45" customHeight="1">
      <c r="A135" s="386" t="s">
        <v>100</v>
      </c>
      <c r="B135" s="353">
        <v>8235</v>
      </c>
    </row>
    <row r="136" spans="1:2" ht="14.45" customHeight="1">
      <c r="A136" s="387" t="s">
        <v>101</v>
      </c>
      <c r="B136" s="355">
        <v>1480</v>
      </c>
    </row>
    <row r="137" spans="1:2" ht="14.45" customHeight="1">
      <c r="A137" s="388" t="s">
        <v>102</v>
      </c>
      <c r="B137" s="357">
        <v>9715</v>
      </c>
    </row>
    <row r="138" spans="1:2" ht="26.65" customHeight="1">
      <c r="A138" s="1107" t="s">
        <v>763</v>
      </c>
      <c r="B138" s="1107"/>
    </row>
    <row r="139" spans="1:2" ht="37.5" customHeight="1">
      <c r="A139" s="1101" t="s">
        <v>742</v>
      </c>
      <c r="B139" s="1101"/>
    </row>
    <row r="141" spans="1:2" ht="45" customHeight="1">
      <c r="A141" s="1041" t="s">
        <v>827</v>
      </c>
      <c r="B141" s="1041"/>
    </row>
    <row r="142" spans="1:2" ht="30" customHeight="1">
      <c r="A142" s="1122" t="s">
        <v>311</v>
      </c>
      <c r="B142" s="802" t="s">
        <v>360</v>
      </c>
    </row>
    <row r="143" spans="1:2" ht="14.45" customHeight="1" thickBot="1">
      <c r="A143" s="1176"/>
      <c r="B143" s="803" t="s">
        <v>313</v>
      </c>
    </row>
    <row r="144" spans="1:2" ht="14.45" customHeight="1">
      <c r="A144" s="382" t="s">
        <v>84</v>
      </c>
      <c r="B144" s="369">
        <v>571</v>
      </c>
    </row>
    <row r="145" spans="1:2" ht="14.45" customHeight="1">
      <c r="A145" s="150" t="s">
        <v>85</v>
      </c>
      <c r="B145" s="370">
        <v>2148</v>
      </c>
    </row>
    <row r="146" spans="1:2" ht="14.45" customHeight="1">
      <c r="A146" s="383" t="s">
        <v>91</v>
      </c>
      <c r="B146" s="372">
        <v>65</v>
      </c>
    </row>
    <row r="147" spans="1:2" ht="14.45" customHeight="1">
      <c r="A147" s="384" t="s">
        <v>93</v>
      </c>
      <c r="B147" s="370">
        <v>1596</v>
      </c>
    </row>
    <row r="148" spans="1:2" ht="14.45" customHeight="1">
      <c r="A148" s="385" t="s">
        <v>95</v>
      </c>
      <c r="B148" s="372">
        <v>87</v>
      </c>
    </row>
    <row r="149" spans="1:2" ht="14.45" customHeight="1">
      <c r="A149" s="384" t="s">
        <v>97</v>
      </c>
      <c r="B149" s="370">
        <v>330</v>
      </c>
    </row>
    <row r="150" spans="1:2" ht="14.45" customHeight="1" thickBot="1">
      <c r="A150" s="385" t="s">
        <v>99</v>
      </c>
      <c r="B150" s="372">
        <v>374</v>
      </c>
    </row>
    <row r="151" spans="1:2" ht="14.45" customHeight="1">
      <c r="A151" s="386" t="s">
        <v>100</v>
      </c>
      <c r="B151" s="377">
        <v>4402</v>
      </c>
    </row>
    <row r="152" spans="1:2" ht="14.45" customHeight="1">
      <c r="A152" s="387" t="s">
        <v>101</v>
      </c>
      <c r="B152" s="378">
        <v>769</v>
      </c>
    </row>
    <row r="153" spans="1:2" ht="14.45" customHeight="1">
      <c r="A153" s="388" t="s">
        <v>102</v>
      </c>
      <c r="B153" s="379">
        <v>5171</v>
      </c>
    </row>
    <row r="154" spans="1:2" ht="30" customHeight="1">
      <c r="A154" s="1193" t="s">
        <v>763</v>
      </c>
      <c r="B154" s="1194"/>
    </row>
    <row r="155" spans="1:2" ht="36.4" customHeight="1">
      <c r="A155" s="1101" t="s">
        <v>743</v>
      </c>
      <c r="B155" s="1101"/>
    </row>
  </sheetData>
  <mergeCells count="42">
    <mergeCell ref="A22:B22"/>
    <mergeCell ref="A3:B3"/>
    <mergeCell ref="A6:B6"/>
    <mergeCell ref="A7:A8"/>
    <mergeCell ref="A20:B20"/>
    <mergeCell ref="A21:B21"/>
    <mergeCell ref="A65:B65"/>
    <mergeCell ref="A25:B25"/>
    <mergeCell ref="A26:A27"/>
    <mergeCell ref="A39:B39"/>
    <mergeCell ref="A40:B40"/>
    <mergeCell ref="A41:B41"/>
    <mergeCell ref="A44:B44"/>
    <mergeCell ref="A46:B46"/>
    <mergeCell ref="A47:A48"/>
    <mergeCell ref="A60:B60"/>
    <mergeCell ref="A61:B61"/>
    <mergeCell ref="A62:B62"/>
    <mergeCell ref="A105:A106"/>
    <mergeCell ref="A66:A67"/>
    <mergeCell ref="A79:B79"/>
    <mergeCell ref="A80:B80"/>
    <mergeCell ref="A81:B81"/>
    <mergeCell ref="A83:B83"/>
    <mergeCell ref="A85:B85"/>
    <mergeCell ref="A86:A87"/>
    <mergeCell ref="A99:B99"/>
    <mergeCell ref="A100:B100"/>
    <mergeCell ref="A101:B101"/>
    <mergeCell ref="A104:B104"/>
    <mergeCell ref="A155:B155"/>
    <mergeCell ref="A118:B118"/>
    <mergeCell ref="A119:B119"/>
    <mergeCell ref="A120:B120"/>
    <mergeCell ref="A123:B123"/>
    <mergeCell ref="A125:B125"/>
    <mergeCell ref="A126:A127"/>
    <mergeCell ref="A138:B138"/>
    <mergeCell ref="A139:B139"/>
    <mergeCell ref="A141:B141"/>
    <mergeCell ref="A142:A143"/>
    <mergeCell ref="A154:B154"/>
  </mergeCells>
  <hyperlinks>
    <hyperlink ref="A1" location="Inhalt!A1" display="Zurück zum Inhalt" xr:uid="{00000000-0004-0000-1000-000000000000}"/>
  </hyperlinks>
  <pageMargins left="0.7" right="0.7" top="0.78740157499999996" bottom="0.78740157499999996" header="0.3" footer="0.3"/>
  <pageSetup paperSize="9" orientation="portrait" horizontalDpi="0"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D218"/>
  <sheetViews>
    <sheetView zoomScale="80" zoomScaleNormal="80" workbookViewId="0">
      <pane xSplit="1" topLeftCell="B1" activePane="topRight" state="frozen"/>
      <selection pane="topRight"/>
    </sheetView>
  </sheetViews>
  <sheetFormatPr baseColWidth="10" defaultColWidth="11" defaultRowHeight="15"/>
  <cols>
    <col min="1" max="2" width="23.5" style="974" customWidth="1"/>
    <col min="3" max="16384" width="11" style="974"/>
  </cols>
  <sheetData>
    <row r="1" spans="1:2" ht="14.45" customHeight="1">
      <c r="A1" s="548" t="s">
        <v>688</v>
      </c>
    </row>
    <row r="2" spans="1:2" ht="14.45" customHeight="1">
      <c r="A2" s="548"/>
    </row>
    <row r="4" spans="1:2" ht="24" customHeight="1">
      <c r="A4" s="1174">
        <v>2021</v>
      </c>
      <c r="B4" s="1174"/>
    </row>
    <row r="6" spans="1:2" ht="47.45" customHeight="1">
      <c r="A6" s="1041" t="s">
        <v>866</v>
      </c>
      <c r="B6" s="1041"/>
    </row>
    <row r="7" spans="1:2" ht="30" customHeight="1">
      <c r="A7" s="1132" t="s">
        <v>311</v>
      </c>
      <c r="B7" s="801" t="s">
        <v>852</v>
      </c>
    </row>
    <row r="8" spans="1:2" ht="14.45" customHeight="1" thickBot="1">
      <c r="A8" s="1134"/>
      <c r="B8" s="800" t="s">
        <v>313</v>
      </c>
    </row>
    <row r="9" spans="1:2" ht="14.45" customHeight="1">
      <c r="A9" s="346" t="s">
        <v>84</v>
      </c>
      <c r="B9" s="358">
        <v>880</v>
      </c>
    </row>
    <row r="10" spans="1:2" ht="14.45" customHeight="1">
      <c r="A10" s="348" t="s">
        <v>85</v>
      </c>
      <c r="B10" s="359">
        <v>800</v>
      </c>
    </row>
    <row r="11" spans="1:2" ht="14.45" customHeight="1">
      <c r="A11" s="350" t="s">
        <v>86</v>
      </c>
      <c r="B11" s="358">
        <v>125</v>
      </c>
    </row>
    <row r="12" spans="1:2" ht="14.45" customHeight="1">
      <c r="A12" s="348" t="s">
        <v>87</v>
      </c>
      <c r="B12" s="359">
        <v>135</v>
      </c>
    </row>
    <row r="13" spans="1:2" ht="14.45" customHeight="1">
      <c r="A13" s="350" t="s">
        <v>88</v>
      </c>
      <c r="B13" s="358">
        <v>0</v>
      </c>
    </row>
    <row r="14" spans="1:2" ht="14.45" customHeight="1">
      <c r="A14" s="348" t="s">
        <v>89</v>
      </c>
      <c r="B14" s="359">
        <v>235</v>
      </c>
    </row>
    <row r="15" spans="1:2" ht="14.45" customHeight="1">
      <c r="A15" s="350" t="s">
        <v>90</v>
      </c>
      <c r="B15" s="358">
        <v>860</v>
      </c>
    </row>
    <row r="16" spans="1:2" ht="14.45" customHeight="1">
      <c r="A16" s="351" t="s">
        <v>91</v>
      </c>
      <c r="B16" s="359">
        <v>50</v>
      </c>
    </row>
    <row r="17" spans="1:4" ht="14.45" customHeight="1">
      <c r="A17" s="350" t="s">
        <v>92</v>
      </c>
      <c r="B17" s="358">
        <v>925</v>
      </c>
    </row>
    <row r="18" spans="1:4" ht="14.45" customHeight="1">
      <c r="A18" s="351" t="s">
        <v>93</v>
      </c>
      <c r="B18" s="359">
        <v>2415</v>
      </c>
    </row>
    <row r="19" spans="1:4" ht="14.45" customHeight="1">
      <c r="A19" s="350" t="s">
        <v>94</v>
      </c>
      <c r="B19" s="358">
        <v>390</v>
      </c>
    </row>
    <row r="20" spans="1:4" ht="14.45" customHeight="1">
      <c r="A20" s="348" t="s">
        <v>95</v>
      </c>
      <c r="B20" s="359">
        <v>0</v>
      </c>
    </row>
    <row r="21" spans="1:4" ht="14.45" customHeight="1">
      <c r="A21" s="350" t="s">
        <v>96</v>
      </c>
      <c r="B21" s="358">
        <v>150</v>
      </c>
    </row>
    <row r="22" spans="1:4" ht="14.45" customHeight="1">
      <c r="A22" s="351" t="s">
        <v>97</v>
      </c>
      <c r="B22" s="359">
        <v>145</v>
      </c>
    </row>
    <row r="23" spans="1:4" ht="14.45" customHeight="1">
      <c r="A23" s="350" t="s">
        <v>98</v>
      </c>
      <c r="B23" s="358">
        <v>165</v>
      </c>
    </row>
    <row r="24" spans="1:4" ht="14.45" customHeight="1" thickBot="1">
      <c r="A24" s="348" t="s">
        <v>99</v>
      </c>
      <c r="B24" s="359">
        <v>150</v>
      </c>
    </row>
    <row r="25" spans="1:4" ht="14.45" customHeight="1">
      <c r="A25" s="352" t="s">
        <v>100</v>
      </c>
      <c r="B25" s="390">
        <f>+B9+B10+B13+B14+B15+B17+B18+B19+B20+B23</f>
        <v>6670</v>
      </c>
      <c r="C25" s="389"/>
      <c r="D25" s="976"/>
    </row>
    <row r="26" spans="1:4" ht="14.45" customHeight="1">
      <c r="A26" s="354" t="s">
        <v>101</v>
      </c>
      <c r="B26" s="355">
        <f>+B24+B22+B21+B16+B12+B11</f>
        <v>755</v>
      </c>
      <c r="C26" s="389"/>
      <c r="D26" s="976"/>
    </row>
    <row r="27" spans="1:4" ht="14.45" customHeight="1">
      <c r="A27" s="356" t="s">
        <v>102</v>
      </c>
      <c r="B27" s="357">
        <f>SUM(B9:B24)</f>
        <v>7425</v>
      </c>
      <c r="C27" s="389"/>
      <c r="D27" s="976"/>
    </row>
    <row r="28" spans="1:4" s="975" customFormat="1" ht="61.5" customHeight="1">
      <c r="A28" s="1197" t="s">
        <v>848</v>
      </c>
      <c r="B28" s="1197"/>
    </row>
    <row r="29" spans="1:4" s="975" customFormat="1" ht="38.450000000000003" customHeight="1">
      <c r="A29" s="1197" t="s">
        <v>849</v>
      </c>
      <c r="B29" s="1197"/>
    </row>
    <row r="30" spans="1:4" s="975" customFormat="1" ht="27.6" customHeight="1">
      <c r="A30" s="1197" t="s">
        <v>828</v>
      </c>
      <c r="B30" s="1197"/>
    </row>
    <row r="32" spans="1:4" ht="45" customHeight="1">
      <c r="A32" s="1041" t="s">
        <v>867</v>
      </c>
      <c r="B32" s="1041"/>
    </row>
    <row r="33" spans="1:2" ht="22.5" customHeight="1">
      <c r="A33" s="1132" t="s">
        <v>311</v>
      </c>
      <c r="B33" s="801" t="s">
        <v>853</v>
      </c>
    </row>
    <row r="34" spans="1:2" ht="14.45" customHeight="1" thickBot="1">
      <c r="A34" s="1134"/>
      <c r="B34" s="800" t="s">
        <v>313</v>
      </c>
    </row>
    <row r="35" spans="1:2" ht="14.45" customHeight="1">
      <c r="A35" s="346" t="s">
        <v>84</v>
      </c>
      <c r="B35" s="347">
        <v>895</v>
      </c>
    </row>
    <row r="36" spans="1:2" ht="14.45" customHeight="1">
      <c r="A36" s="348" t="s">
        <v>85</v>
      </c>
      <c r="B36" s="349">
        <v>795</v>
      </c>
    </row>
    <row r="37" spans="1:2" ht="14.45" customHeight="1">
      <c r="A37" s="350" t="s">
        <v>86</v>
      </c>
      <c r="B37" s="347">
        <v>105</v>
      </c>
    </row>
    <row r="38" spans="1:2" ht="14.45" customHeight="1">
      <c r="A38" s="348" t="s">
        <v>87</v>
      </c>
      <c r="B38" s="349">
        <v>100</v>
      </c>
    </row>
    <row r="39" spans="1:2" ht="14.45" customHeight="1">
      <c r="A39" s="350" t="s">
        <v>88</v>
      </c>
      <c r="B39" s="347">
        <v>0</v>
      </c>
    </row>
    <row r="40" spans="1:2" ht="14.45" customHeight="1">
      <c r="A40" s="348" t="s">
        <v>89</v>
      </c>
      <c r="B40" s="349">
        <v>290</v>
      </c>
    </row>
    <row r="41" spans="1:2" ht="14.45" customHeight="1">
      <c r="A41" s="350" t="s">
        <v>90</v>
      </c>
      <c r="B41" s="347">
        <v>625</v>
      </c>
    </row>
    <row r="42" spans="1:2" ht="14.45" customHeight="1">
      <c r="A42" s="351" t="s">
        <v>91</v>
      </c>
      <c r="B42" s="349">
        <v>0</v>
      </c>
    </row>
    <row r="43" spans="1:2" ht="14.45" customHeight="1">
      <c r="A43" s="350" t="s">
        <v>92</v>
      </c>
      <c r="B43" s="347">
        <v>760</v>
      </c>
    </row>
    <row r="44" spans="1:2" ht="14.45" customHeight="1">
      <c r="A44" s="351" t="s">
        <v>93</v>
      </c>
      <c r="B44" s="349">
        <v>1420</v>
      </c>
    </row>
    <row r="45" spans="1:2" ht="14.45" customHeight="1">
      <c r="A45" s="350" t="s">
        <v>94</v>
      </c>
      <c r="B45" s="347">
        <v>365</v>
      </c>
    </row>
    <row r="46" spans="1:2" ht="14.45" customHeight="1">
      <c r="A46" s="348" t="s">
        <v>95</v>
      </c>
      <c r="B46" s="349">
        <v>0</v>
      </c>
    </row>
    <row r="47" spans="1:2" ht="14.45" customHeight="1">
      <c r="A47" s="350" t="s">
        <v>96</v>
      </c>
      <c r="B47" s="347">
        <v>115</v>
      </c>
    </row>
    <row r="48" spans="1:2" ht="14.45" customHeight="1">
      <c r="A48" s="351" t="s">
        <v>97</v>
      </c>
      <c r="B48" s="349">
        <v>135</v>
      </c>
    </row>
    <row r="49" spans="1:4" ht="14.45" customHeight="1">
      <c r="A49" s="350" t="s">
        <v>98</v>
      </c>
      <c r="B49" s="347">
        <v>105</v>
      </c>
    </row>
    <row r="50" spans="1:4" ht="14.45" customHeight="1" thickBot="1">
      <c r="A50" s="348" t="s">
        <v>99</v>
      </c>
      <c r="B50" s="349">
        <v>135</v>
      </c>
    </row>
    <row r="51" spans="1:4" ht="14.45" customHeight="1">
      <c r="A51" s="352" t="s">
        <v>100</v>
      </c>
      <c r="B51" s="353">
        <f>+B35+B36+B39+B40+B41+B43+B44+B45+B46+B49</f>
        <v>5255</v>
      </c>
      <c r="C51" s="389"/>
      <c r="D51" s="976"/>
    </row>
    <row r="52" spans="1:4" ht="14.45" customHeight="1">
      <c r="A52" s="354" t="s">
        <v>101</v>
      </c>
      <c r="B52" s="355">
        <f>+B50+B48+B47+B42+B38+B37</f>
        <v>590</v>
      </c>
      <c r="C52" s="389"/>
      <c r="D52" s="976"/>
    </row>
    <row r="53" spans="1:4" ht="14.45" customHeight="1">
      <c r="A53" s="356" t="s">
        <v>102</v>
      </c>
      <c r="B53" s="357">
        <v>5850</v>
      </c>
      <c r="C53" s="381"/>
      <c r="D53" s="976"/>
    </row>
    <row r="54" spans="1:4" s="975" customFormat="1" ht="48.6" customHeight="1">
      <c r="A54" s="1196" t="s">
        <v>854</v>
      </c>
      <c r="B54" s="1196"/>
    </row>
    <row r="55" spans="1:4" s="975" customFormat="1" ht="38.450000000000003" customHeight="1">
      <c r="A55" s="1196" t="s">
        <v>851</v>
      </c>
      <c r="B55" s="1196"/>
    </row>
    <row r="56" spans="1:4" s="975" customFormat="1" ht="29.1" customHeight="1">
      <c r="A56" s="1196" t="s">
        <v>828</v>
      </c>
      <c r="B56" s="1196"/>
    </row>
    <row r="58" spans="1:4" ht="24" customHeight="1">
      <c r="A58" s="1174">
        <v>2020</v>
      </c>
      <c r="B58" s="1174"/>
    </row>
    <row r="59" spans="1:4" ht="14.45" customHeight="1">
      <c r="A59" s="143"/>
    </row>
    <row r="60" spans="1:4" ht="45" customHeight="1">
      <c r="A60" s="1041" t="s">
        <v>868</v>
      </c>
      <c r="B60" s="1041"/>
    </row>
    <row r="61" spans="1:4" ht="30" customHeight="1">
      <c r="A61" s="1132" t="s">
        <v>311</v>
      </c>
      <c r="B61" s="801" t="s">
        <v>855</v>
      </c>
    </row>
    <row r="62" spans="1:4" ht="14.45" customHeight="1" thickBot="1">
      <c r="A62" s="1134"/>
      <c r="B62" s="800" t="s">
        <v>313</v>
      </c>
    </row>
    <row r="63" spans="1:4" ht="14.45" customHeight="1">
      <c r="A63" s="346" t="s">
        <v>84</v>
      </c>
      <c r="B63" s="358">
        <v>1030</v>
      </c>
    </row>
    <row r="64" spans="1:4" ht="14.45" customHeight="1">
      <c r="A64" s="348" t="s">
        <v>85</v>
      </c>
      <c r="B64" s="359">
        <v>960</v>
      </c>
    </row>
    <row r="65" spans="1:4" ht="14.45" customHeight="1">
      <c r="A65" s="350" t="s">
        <v>86</v>
      </c>
      <c r="B65" s="358">
        <v>115</v>
      </c>
    </row>
    <row r="66" spans="1:4" ht="14.45" customHeight="1">
      <c r="A66" s="348" t="s">
        <v>87</v>
      </c>
      <c r="B66" s="359">
        <v>115</v>
      </c>
    </row>
    <row r="67" spans="1:4" ht="14.45" customHeight="1">
      <c r="A67" s="350" t="s">
        <v>579</v>
      </c>
      <c r="B67" s="358">
        <v>0</v>
      </c>
    </row>
    <row r="68" spans="1:4" ht="14.45" customHeight="1">
      <c r="A68" s="348" t="s">
        <v>89</v>
      </c>
      <c r="B68" s="359">
        <v>255</v>
      </c>
    </row>
    <row r="69" spans="1:4" ht="14.45" customHeight="1">
      <c r="A69" s="350" t="s">
        <v>90</v>
      </c>
      <c r="B69" s="358">
        <v>900</v>
      </c>
    </row>
    <row r="70" spans="1:4" ht="14.45" customHeight="1">
      <c r="A70" s="351" t="s">
        <v>91</v>
      </c>
      <c r="B70" s="359">
        <v>40</v>
      </c>
    </row>
    <row r="71" spans="1:4" ht="14.45" customHeight="1">
      <c r="A71" s="350" t="s">
        <v>92</v>
      </c>
      <c r="B71" s="358">
        <v>930</v>
      </c>
    </row>
    <row r="72" spans="1:4" ht="14.45" customHeight="1">
      <c r="A72" s="351" t="s">
        <v>93</v>
      </c>
      <c r="B72" s="359">
        <v>2785</v>
      </c>
    </row>
    <row r="73" spans="1:4" ht="14.45" customHeight="1">
      <c r="A73" s="350" t="s">
        <v>94</v>
      </c>
      <c r="B73" s="358">
        <v>485</v>
      </c>
    </row>
    <row r="74" spans="1:4" ht="14.45" customHeight="1">
      <c r="A74" s="348" t="s">
        <v>95</v>
      </c>
      <c r="B74" s="359">
        <v>0</v>
      </c>
    </row>
    <row r="75" spans="1:4" ht="14.45" customHeight="1">
      <c r="A75" s="350" t="s">
        <v>96</v>
      </c>
      <c r="B75" s="358">
        <v>125</v>
      </c>
    </row>
    <row r="76" spans="1:4" ht="14.45" customHeight="1">
      <c r="A76" s="351" t="s">
        <v>97</v>
      </c>
      <c r="B76" s="359">
        <v>180</v>
      </c>
    </row>
    <row r="77" spans="1:4" ht="14.45" customHeight="1">
      <c r="A77" s="350" t="s">
        <v>98</v>
      </c>
      <c r="B77" s="358">
        <v>205</v>
      </c>
    </row>
    <row r="78" spans="1:4" ht="14.45" customHeight="1" thickBot="1">
      <c r="A78" s="348" t="s">
        <v>99</v>
      </c>
      <c r="B78" s="359">
        <v>250</v>
      </c>
    </row>
    <row r="79" spans="1:4" ht="14.45" customHeight="1">
      <c r="A79" s="352" t="s">
        <v>100</v>
      </c>
      <c r="B79" s="353">
        <f>+B63+B64+B67+B68+B69+B71+B72+B73+B74+B77</f>
        <v>7550</v>
      </c>
      <c r="C79" s="389"/>
      <c r="D79" s="976"/>
    </row>
    <row r="80" spans="1:4" ht="14.45" customHeight="1">
      <c r="A80" s="354" t="s">
        <v>101</v>
      </c>
      <c r="B80" s="355">
        <f>+B78+B76+B75+B70+B66+B65</f>
        <v>825</v>
      </c>
      <c r="C80" s="389"/>
      <c r="D80" s="976"/>
    </row>
    <row r="81" spans="1:4" ht="14.45" customHeight="1">
      <c r="A81" s="356" t="s">
        <v>102</v>
      </c>
      <c r="B81" s="357">
        <v>8370</v>
      </c>
      <c r="C81" s="381"/>
      <c r="D81" s="976"/>
    </row>
    <row r="82" spans="1:4" s="975" customFormat="1" ht="61.5" customHeight="1">
      <c r="A82" s="1197" t="s">
        <v>848</v>
      </c>
      <c r="B82" s="1197"/>
    </row>
    <row r="83" spans="1:4" s="975" customFormat="1" ht="38.450000000000003" customHeight="1">
      <c r="A83" s="1197" t="s">
        <v>849</v>
      </c>
      <c r="B83" s="1197"/>
    </row>
    <row r="84" spans="1:4" s="975" customFormat="1" ht="27.6" customHeight="1">
      <c r="A84" s="1197" t="s">
        <v>828</v>
      </c>
      <c r="B84" s="1197"/>
    </row>
    <row r="86" spans="1:4" ht="45" customHeight="1">
      <c r="A86" s="1198" t="s">
        <v>869</v>
      </c>
      <c r="B86" s="1198"/>
    </row>
    <row r="87" spans="1:4" ht="14.45" customHeight="1">
      <c r="A87" s="1132" t="s">
        <v>311</v>
      </c>
      <c r="B87" s="801" t="s">
        <v>856</v>
      </c>
    </row>
    <row r="88" spans="1:4" ht="14.45" customHeight="1" thickBot="1">
      <c r="A88" s="1134"/>
      <c r="B88" s="800" t="s">
        <v>313</v>
      </c>
    </row>
    <row r="89" spans="1:4" ht="14.45" customHeight="1">
      <c r="A89" s="346" t="s">
        <v>84</v>
      </c>
      <c r="B89" s="347">
        <v>790</v>
      </c>
    </row>
    <row r="90" spans="1:4" ht="14.45" customHeight="1">
      <c r="A90" s="348" t="s">
        <v>85</v>
      </c>
      <c r="B90" s="349">
        <v>770</v>
      </c>
    </row>
    <row r="91" spans="1:4" ht="14.45" customHeight="1">
      <c r="A91" s="350" t="s">
        <v>86</v>
      </c>
      <c r="B91" s="347">
        <v>115</v>
      </c>
    </row>
    <row r="92" spans="1:4" ht="14.45" customHeight="1">
      <c r="A92" s="348" t="s">
        <v>87</v>
      </c>
      <c r="B92" s="349">
        <v>70</v>
      </c>
    </row>
    <row r="93" spans="1:4" ht="14.45" customHeight="1">
      <c r="A93" s="350" t="s">
        <v>88</v>
      </c>
      <c r="B93" s="347">
        <v>0</v>
      </c>
    </row>
    <row r="94" spans="1:4" ht="14.45" customHeight="1">
      <c r="A94" s="348" t="s">
        <v>89</v>
      </c>
      <c r="B94" s="349">
        <v>235</v>
      </c>
    </row>
    <row r="95" spans="1:4" ht="14.45" customHeight="1">
      <c r="A95" s="350" t="s">
        <v>90</v>
      </c>
      <c r="B95" s="347">
        <v>545</v>
      </c>
      <c r="D95" s="973"/>
    </row>
    <row r="96" spans="1:4" ht="14.45" customHeight="1">
      <c r="A96" s="351" t="s">
        <v>91</v>
      </c>
      <c r="B96" s="349">
        <v>0</v>
      </c>
    </row>
    <row r="97" spans="1:4" ht="14.45" customHeight="1">
      <c r="A97" s="350" t="s">
        <v>92</v>
      </c>
      <c r="B97" s="347">
        <v>760</v>
      </c>
    </row>
    <row r="98" spans="1:4" ht="14.45" customHeight="1">
      <c r="A98" s="351" t="s">
        <v>93</v>
      </c>
      <c r="B98" s="349">
        <v>1225</v>
      </c>
    </row>
    <row r="99" spans="1:4" ht="14.45" customHeight="1">
      <c r="A99" s="350" t="s">
        <v>94</v>
      </c>
      <c r="B99" s="347">
        <v>440</v>
      </c>
    </row>
    <row r="100" spans="1:4" ht="14.45" customHeight="1">
      <c r="A100" s="348" t="s">
        <v>95</v>
      </c>
      <c r="B100" s="349">
        <v>0</v>
      </c>
    </row>
    <row r="101" spans="1:4" ht="14.45" customHeight="1">
      <c r="A101" s="350" t="s">
        <v>96</v>
      </c>
      <c r="B101" s="347">
        <v>100</v>
      </c>
    </row>
    <row r="102" spans="1:4" ht="14.45" customHeight="1">
      <c r="A102" s="351" t="s">
        <v>97</v>
      </c>
      <c r="B102" s="349">
        <v>140</v>
      </c>
    </row>
    <row r="103" spans="1:4" ht="14.45" customHeight="1">
      <c r="A103" s="350" t="s">
        <v>98</v>
      </c>
      <c r="B103" s="347">
        <v>70</v>
      </c>
    </row>
    <row r="104" spans="1:4" ht="14.45" customHeight="1" thickBot="1">
      <c r="A104" s="348" t="s">
        <v>99</v>
      </c>
      <c r="B104" s="349">
        <v>100</v>
      </c>
    </row>
    <row r="105" spans="1:4" ht="14.45" customHeight="1">
      <c r="A105" s="352" t="s">
        <v>100</v>
      </c>
      <c r="B105" s="353">
        <f>+B89+B90+B93+B94+B95+B97+B98+B99+B100+B103</f>
        <v>4835</v>
      </c>
      <c r="C105" s="389"/>
      <c r="D105" s="976"/>
    </row>
    <row r="106" spans="1:4" ht="14.45" customHeight="1">
      <c r="A106" s="354" t="s">
        <v>101</v>
      </c>
      <c r="B106" s="355">
        <f>+B104+B102+B101+B96+B92+B91</f>
        <v>525</v>
      </c>
      <c r="C106" s="389"/>
      <c r="D106" s="976"/>
    </row>
    <row r="107" spans="1:4" ht="14.45" customHeight="1">
      <c r="A107" s="356" t="s">
        <v>102</v>
      </c>
      <c r="B107" s="357">
        <f>SUM(B89:B104)</f>
        <v>5360</v>
      </c>
      <c r="C107" s="389"/>
      <c r="D107" s="976"/>
    </row>
    <row r="108" spans="1:4" ht="50.1" customHeight="1">
      <c r="A108" s="1196" t="s">
        <v>847</v>
      </c>
      <c r="B108" s="1196"/>
    </row>
    <row r="109" spans="1:4" ht="36" customHeight="1">
      <c r="A109" s="1196" t="s">
        <v>851</v>
      </c>
      <c r="B109" s="1196"/>
    </row>
    <row r="110" spans="1:4" ht="24.6" customHeight="1">
      <c r="A110" s="1196" t="s">
        <v>828</v>
      </c>
      <c r="B110" s="1196"/>
    </row>
    <row r="112" spans="1:4" ht="24" customHeight="1">
      <c r="A112" s="1174">
        <v>2019</v>
      </c>
      <c r="B112" s="1174"/>
    </row>
    <row r="113" spans="1:2" ht="14.45" customHeight="1">
      <c r="A113" s="143"/>
    </row>
    <row r="114" spans="1:2" ht="45" customHeight="1">
      <c r="A114" s="1041" t="s">
        <v>870</v>
      </c>
      <c r="B114" s="1041"/>
    </row>
    <row r="115" spans="1:2" ht="30" customHeight="1">
      <c r="A115" s="1132" t="s">
        <v>311</v>
      </c>
      <c r="B115" s="801" t="s">
        <v>857</v>
      </c>
    </row>
    <row r="116" spans="1:2" ht="14.45" customHeight="1" thickBot="1">
      <c r="A116" s="1134"/>
      <c r="B116" s="800" t="s">
        <v>313</v>
      </c>
    </row>
    <row r="117" spans="1:2" ht="14.45" customHeight="1">
      <c r="A117" s="346" t="s">
        <v>84</v>
      </c>
      <c r="B117" s="358">
        <v>1190</v>
      </c>
    </row>
    <row r="118" spans="1:2" ht="14.45" customHeight="1">
      <c r="A118" s="348" t="s">
        <v>85</v>
      </c>
      <c r="B118" s="359">
        <v>1265</v>
      </c>
    </row>
    <row r="119" spans="1:2" ht="14.45" customHeight="1">
      <c r="A119" s="350" t="s">
        <v>86</v>
      </c>
      <c r="B119" s="358">
        <v>150</v>
      </c>
    </row>
    <row r="120" spans="1:2" ht="14.45" customHeight="1">
      <c r="A120" s="348" t="s">
        <v>87</v>
      </c>
      <c r="B120" s="359">
        <v>185</v>
      </c>
    </row>
    <row r="121" spans="1:2" ht="14.45" customHeight="1">
      <c r="A121" s="350" t="s">
        <v>579</v>
      </c>
      <c r="B121" s="358">
        <v>0</v>
      </c>
    </row>
    <row r="122" spans="1:2" ht="14.45" customHeight="1">
      <c r="A122" s="348" t="s">
        <v>89</v>
      </c>
      <c r="B122" s="359">
        <v>315</v>
      </c>
    </row>
    <row r="123" spans="1:2" ht="14.45" customHeight="1">
      <c r="A123" s="350" t="s">
        <v>90</v>
      </c>
      <c r="B123" s="358">
        <v>985</v>
      </c>
    </row>
    <row r="124" spans="1:2" ht="14.45" customHeight="1">
      <c r="A124" s="351" t="s">
        <v>91</v>
      </c>
      <c r="B124" s="359">
        <v>0</v>
      </c>
    </row>
    <row r="125" spans="1:2" ht="14.45" customHeight="1">
      <c r="A125" s="350" t="s">
        <v>92</v>
      </c>
      <c r="B125" s="358">
        <v>1200</v>
      </c>
    </row>
    <row r="126" spans="1:2" ht="14.45" customHeight="1">
      <c r="A126" s="351" t="s">
        <v>93</v>
      </c>
      <c r="B126" s="359">
        <v>2775</v>
      </c>
    </row>
    <row r="127" spans="1:2" ht="14.45" customHeight="1">
      <c r="A127" s="350" t="s">
        <v>94</v>
      </c>
      <c r="B127" s="358">
        <v>555</v>
      </c>
    </row>
    <row r="128" spans="1:2" ht="14.45" customHeight="1">
      <c r="A128" s="348" t="s">
        <v>95</v>
      </c>
      <c r="B128" s="359">
        <v>0</v>
      </c>
    </row>
    <row r="129" spans="1:4" ht="14.45" customHeight="1">
      <c r="A129" s="350" t="s">
        <v>96</v>
      </c>
      <c r="B129" s="358">
        <v>165</v>
      </c>
    </row>
    <row r="130" spans="1:4" ht="14.45" customHeight="1">
      <c r="A130" s="351" t="s">
        <v>97</v>
      </c>
      <c r="B130" s="359">
        <v>180</v>
      </c>
    </row>
    <row r="131" spans="1:4" ht="14.45" customHeight="1">
      <c r="A131" s="350" t="s">
        <v>98</v>
      </c>
      <c r="B131" s="358">
        <v>115</v>
      </c>
    </row>
    <row r="132" spans="1:4" ht="14.45" customHeight="1" thickBot="1">
      <c r="A132" s="348" t="s">
        <v>99</v>
      </c>
      <c r="B132" s="359">
        <v>240</v>
      </c>
    </row>
    <row r="133" spans="1:4" ht="14.45" customHeight="1">
      <c r="A133" s="352" t="s">
        <v>100</v>
      </c>
      <c r="B133" s="353">
        <f>+B117+B118+B121+B122+B123+B125+B126+B127+B128+B131</f>
        <v>8400</v>
      </c>
      <c r="C133" s="389"/>
      <c r="D133" s="976"/>
    </row>
    <row r="134" spans="1:4" ht="14.45" customHeight="1">
      <c r="A134" s="354" t="s">
        <v>101</v>
      </c>
      <c r="B134" s="355">
        <f>+B132+B130+B129+B124+B120+B119</f>
        <v>920</v>
      </c>
      <c r="C134" s="389"/>
      <c r="D134" s="976"/>
    </row>
    <row r="135" spans="1:4" ht="14.45" customHeight="1">
      <c r="A135" s="356" t="s">
        <v>102</v>
      </c>
      <c r="B135" s="357">
        <v>9330</v>
      </c>
      <c r="C135" s="381"/>
      <c r="D135" s="976"/>
    </row>
    <row r="136" spans="1:4" ht="62.45" customHeight="1">
      <c r="A136" s="1197" t="s">
        <v>848</v>
      </c>
      <c r="B136" s="1197"/>
    </row>
    <row r="137" spans="1:4" ht="39.950000000000003" customHeight="1">
      <c r="A137" s="1197" t="s">
        <v>849</v>
      </c>
      <c r="B137" s="1197"/>
    </row>
    <row r="138" spans="1:4" ht="24.95" customHeight="1">
      <c r="A138" s="1197" t="s">
        <v>828</v>
      </c>
      <c r="B138" s="1197"/>
    </row>
    <row r="140" spans="1:4" ht="45.75" customHeight="1">
      <c r="A140" s="1041" t="s">
        <v>871</v>
      </c>
      <c r="B140" s="1041"/>
    </row>
    <row r="141" spans="1:4" ht="21.75" customHeight="1">
      <c r="A141" s="1132" t="s">
        <v>311</v>
      </c>
      <c r="B141" s="801" t="s">
        <v>858</v>
      </c>
    </row>
    <row r="142" spans="1:4" ht="14.45" customHeight="1" thickBot="1">
      <c r="A142" s="1134"/>
      <c r="B142" s="800" t="s">
        <v>313</v>
      </c>
    </row>
    <row r="143" spans="1:4" ht="14.45" customHeight="1">
      <c r="A143" s="346" t="s">
        <v>84</v>
      </c>
      <c r="B143" s="347">
        <v>925</v>
      </c>
    </row>
    <row r="144" spans="1:4" ht="14.45" customHeight="1">
      <c r="A144" s="348" t="s">
        <v>85</v>
      </c>
      <c r="B144" s="349">
        <v>830</v>
      </c>
    </row>
    <row r="145" spans="1:4" ht="14.45" customHeight="1">
      <c r="A145" s="350" t="s">
        <v>86</v>
      </c>
      <c r="B145" s="347">
        <v>130</v>
      </c>
    </row>
    <row r="146" spans="1:4" ht="14.45" customHeight="1">
      <c r="A146" s="348" t="s">
        <v>87</v>
      </c>
      <c r="B146" s="349">
        <v>120</v>
      </c>
    </row>
    <row r="147" spans="1:4" ht="14.45" customHeight="1">
      <c r="A147" s="350" t="s">
        <v>88</v>
      </c>
      <c r="B147" s="347">
        <v>0</v>
      </c>
    </row>
    <row r="148" spans="1:4" ht="14.45" customHeight="1">
      <c r="A148" s="348" t="s">
        <v>89</v>
      </c>
      <c r="B148" s="349">
        <v>175</v>
      </c>
    </row>
    <row r="149" spans="1:4" ht="14.45" customHeight="1">
      <c r="A149" s="350" t="s">
        <v>90</v>
      </c>
      <c r="B149" s="347">
        <v>640</v>
      </c>
    </row>
    <row r="150" spans="1:4" ht="14.45" customHeight="1">
      <c r="A150" s="351" t="s">
        <v>91</v>
      </c>
      <c r="B150" s="349">
        <v>0</v>
      </c>
    </row>
    <row r="151" spans="1:4" ht="14.45" customHeight="1">
      <c r="A151" s="350" t="s">
        <v>92</v>
      </c>
      <c r="B151" s="347">
        <v>920</v>
      </c>
    </row>
    <row r="152" spans="1:4" ht="14.45" customHeight="1">
      <c r="A152" s="351" t="s">
        <v>93</v>
      </c>
      <c r="B152" s="349">
        <v>1395</v>
      </c>
    </row>
    <row r="153" spans="1:4" ht="14.45" customHeight="1">
      <c r="A153" s="350" t="s">
        <v>94</v>
      </c>
      <c r="B153" s="347">
        <v>410</v>
      </c>
    </row>
    <row r="154" spans="1:4" ht="14.45" customHeight="1">
      <c r="A154" s="348" t="s">
        <v>95</v>
      </c>
      <c r="B154" s="349">
        <v>0</v>
      </c>
    </row>
    <row r="155" spans="1:4" ht="14.45" customHeight="1">
      <c r="A155" s="350" t="s">
        <v>96</v>
      </c>
      <c r="B155" s="347">
        <v>125</v>
      </c>
    </row>
    <row r="156" spans="1:4" ht="14.45" customHeight="1">
      <c r="A156" s="351" t="s">
        <v>97</v>
      </c>
      <c r="B156" s="349">
        <v>145</v>
      </c>
    </row>
    <row r="157" spans="1:4" ht="14.45" customHeight="1">
      <c r="A157" s="350" t="s">
        <v>98</v>
      </c>
      <c r="B157" s="347">
        <v>95</v>
      </c>
    </row>
    <row r="158" spans="1:4" ht="14.45" customHeight="1" thickBot="1">
      <c r="A158" s="348" t="s">
        <v>99</v>
      </c>
      <c r="B158" s="349">
        <v>165</v>
      </c>
    </row>
    <row r="159" spans="1:4" ht="14.45" customHeight="1">
      <c r="A159" s="352" t="s">
        <v>100</v>
      </c>
      <c r="B159" s="353">
        <f>+B143+B144+B147+B148+B149+B151+B152+B153+B154+B157</f>
        <v>5390</v>
      </c>
      <c r="C159" s="389"/>
      <c r="D159" s="976"/>
    </row>
    <row r="160" spans="1:4" ht="14.45" customHeight="1">
      <c r="A160" s="354" t="s">
        <v>101</v>
      </c>
      <c r="B160" s="355">
        <f>+B158+B156+B155+B150+B146+B145</f>
        <v>685</v>
      </c>
      <c r="C160" s="389"/>
      <c r="D160" s="976"/>
    </row>
    <row r="161" spans="1:4" ht="14.45" customHeight="1">
      <c r="A161" s="356" t="s">
        <v>102</v>
      </c>
      <c r="B161" s="357">
        <v>6070</v>
      </c>
      <c r="C161" s="381"/>
      <c r="D161" s="976"/>
    </row>
    <row r="162" spans="1:4" ht="49.5" customHeight="1">
      <c r="A162" s="1196" t="s">
        <v>854</v>
      </c>
      <c r="B162" s="1196"/>
    </row>
    <row r="163" spans="1:4" ht="39" customHeight="1">
      <c r="A163" s="1196" t="s">
        <v>851</v>
      </c>
      <c r="B163" s="1196"/>
    </row>
    <row r="164" spans="1:4" ht="34.5" customHeight="1">
      <c r="A164" s="1196" t="s">
        <v>828</v>
      </c>
      <c r="B164" s="1196"/>
    </row>
    <row r="166" spans="1:4" ht="24" customHeight="1">
      <c r="A166" s="1174">
        <v>2018</v>
      </c>
      <c r="B166" s="1174"/>
    </row>
    <row r="168" spans="1:4" ht="45" customHeight="1">
      <c r="A168" s="1041" t="s">
        <v>872</v>
      </c>
      <c r="B168" s="1041"/>
    </row>
    <row r="169" spans="1:4" ht="30" customHeight="1">
      <c r="A169" s="1132" t="s">
        <v>311</v>
      </c>
      <c r="B169" s="801" t="s">
        <v>859</v>
      </c>
    </row>
    <row r="170" spans="1:4" ht="14.45" customHeight="1" thickBot="1">
      <c r="A170" s="1134"/>
      <c r="B170" s="800" t="s">
        <v>313</v>
      </c>
    </row>
    <row r="171" spans="1:4" ht="14.45" customHeight="1">
      <c r="A171" s="346" t="s">
        <v>84</v>
      </c>
      <c r="B171" s="358">
        <v>1195</v>
      </c>
    </row>
    <row r="172" spans="1:4" ht="14.45" customHeight="1">
      <c r="A172" s="348" t="s">
        <v>85</v>
      </c>
      <c r="B172" s="359">
        <v>1100</v>
      </c>
    </row>
    <row r="173" spans="1:4" ht="14.45" customHeight="1">
      <c r="A173" s="350" t="s">
        <v>86</v>
      </c>
      <c r="B173" s="358">
        <v>175</v>
      </c>
    </row>
    <row r="174" spans="1:4" ht="14.45" customHeight="1">
      <c r="A174" s="348" t="s">
        <v>87</v>
      </c>
      <c r="B174" s="359">
        <v>140</v>
      </c>
    </row>
    <row r="175" spans="1:4" ht="14.45" customHeight="1">
      <c r="A175" s="350" t="s">
        <v>88</v>
      </c>
      <c r="B175" s="358">
        <v>0</v>
      </c>
    </row>
    <row r="176" spans="1:4" ht="14.45" customHeight="1">
      <c r="A176" s="348" t="s">
        <v>89</v>
      </c>
      <c r="B176" s="359">
        <v>320</v>
      </c>
    </row>
    <row r="177" spans="1:4" ht="14.45" customHeight="1">
      <c r="A177" s="350" t="s">
        <v>90</v>
      </c>
      <c r="B177" s="358">
        <v>940</v>
      </c>
    </row>
    <row r="178" spans="1:4" ht="14.45" customHeight="1">
      <c r="A178" s="351" t="s">
        <v>91</v>
      </c>
      <c r="B178" s="359">
        <v>0</v>
      </c>
    </row>
    <row r="179" spans="1:4" ht="14.45" customHeight="1">
      <c r="A179" s="350" t="s">
        <v>92</v>
      </c>
      <c r="B179" s="358">
        <v>1355</v>
      </c>
    </row>
    <row r="180" spans="1:4" ht="14.45" customHeight="1">
      <c r="A180" s="351" t="s">
        <v>93</v>
      </c>
      <c r="B180" s="359">
        <v>3025</v>
      </c>
    </row>
    <row r="181" spans="1:4" ht="14.45" customHeight="1">
      <c r="A181" s="350" t="s">
        <v>94</v>
      </c>
      <c r="B181" s="358">
        <v>615</v>
      </c>
    </row>
    <row r="182" spans="1:4" ht="14.45" customHeight="1">
      <c r="A182" s="348" t="s">
        <v>95</v>
      </c>
      <c r="B182" s="359">
        <v>0</v>
      </c>
    </row>
    <row r="183" spans="1:4" ht="14.45" customHeight="1">
      <c r="A183" s="350" t="s">
        <v>96</v>
      </c>
      <c r="B183" s="358">
        <v>155</v>
      </c>
    </row>
    <row r="184" spans="1:4" ht="14.45" customHeight="1">
      <c r="A184" s="351" t="s">
        <v>97</v>
      </c>
      <c r="B184" s="359">
        <v>245</v>
      </c>
    </row>
    <row r="185" spans="1:4" ht="14.45" customHeight="1">
      <c r="A185" s="350" t="s">
        <v>98</v>
      </c>
      <c r="B185" s="358">
        <v>185</v>
      </c>
    </row>
    <row r="186" spans="1:4" ht="14.45" customHeight="1" thickBot="1">
      <c r="A186" s="348" t="s">
        <v>99</v>
      </c>
      <c r="B186" s="359">
        <v>175</v>
      </c>
    </row>
    <row r="187" spans="1:4" ht="14.45" customHeight="1">
      <c r="A187" s="352" t="s">
        <v>100</v>
      </c>
      <c r="B187" s="353">
        <f>+B171+B172+B175+B176+B177+B179+B180+B181+B182+B185</f>
        <v>8735</v>
      </c>
      <c r="C187" s="389"/>
      <c r="D187" s="976"/>
    </row>
    <row r="188" spans="1:4" ht="14.45" customHeight="1">
      <c r="A188" s="354" t="s">
        <v>101</v>
      </c>
      <c r="B188" s="355">
        <f>+B186+B184+B183+B178+B174+B173</f>
        <v>890</v>
      </c>
      <c r="C188" s="389"/>
      <c r="D188" s="976"/>
    </row>
    <row r="189" spans="1:4" ht="14.45" customHeight="1">
      <c r="A189" s="356" t="s">
        <v>102</v>
      </c>
      <c r="B189" s="357">
        <v>9635</v>
      </c>
      <c r="C189" s="381"/>
      <c r="D189" s="976"/>
    </row>
    <row r="190" spans="1:4" ht="63" customHeight="1">
      <c r="A190" s="1197" t="s">
        <v>848</v>
      </c>
      <c r="B190" s="1197"/>
    </row>
    <row r="191" spans="1:4" ht="38.450000000000003" customHeight="1">
      <c r="A191" s="1197" t="s">
        <v>849</v>
      </c>
      <c r="B191" s="1197"/>
    </row>
    <row r="192" spans="1:4" ht="30.95" customHeight="1">
      <c r="A192" s="1197" t="s">
        <v>828</v>
      </c>
      <c r="B192" s="1197"/>
    </row>
    <row r="194" spans="1:2" ht="45" customHeight="1">
      <c r="A194" s="1041" t="s">
        <v>873</v>
      </c>
      <c r="B194" s="1041"/>
    </row>
    <row r="195" spans="1:2" ht="14.45" customHeight="1">
      <c r="A195" s="1132" t="s">
        <v>311</v>
      </c>
      <c r="B195" s="801" t="s">
        <v>860</v>
      </c>
    </row>
    <row r="196" spans="1:2" ht="14.45" customHeight="1" thickBot="1">
      <c r="A196" s="1134"/>
      <c r="B196" s="800" t="s">
        <v>313</v>
      </c>
    </row>
    <row r="197" spans="1:2" ht="14.45" customHeight="1">
      <c r="A197" s="346" t="s">
        <v>84</v>
      </c>
      <c r="B197" s="347">
        <v>1020</v>
      </c>
    </row>
    <row r="198" spans="1:2" ht="14.45" customHeight="1">
      <c r="A198" s="348" t="s">
        <v>85</v>
      </c>
      <c r="B198" s="349">
        <v>905</v>
      </c>
    </row>
    <row r="199" spans="1:2" ht="14.45" customHeight="1">
      <c r="A199" s="350" t="s">
        <v>86</v>
      </c>
      <c r="B199" s="347">
        <v>130</v>
      </c>
    </row>
    <row r="200" spans="1:2" ht="14.45" customHeight="1">
      <c r="A200" s="348" t="s">
        <v>87</v>
      </c>
      <c r="B200" s="349">
        <v>100</v>
      </c>
    </row>
    <row r="201" spans="1:2" ht="14.45" customHeight="1">
      <c r="A201" s="350" t="s">
        <v>88</v>
      </c>
      <c r="B201" s="347">
        <v>0</v>
      </c>
    </row>
    <row r="202" spans="1:2" ht="14.45" customHeight="1">
      <c r="A202" s="348" t="s">
        <v>89</v>
      </c>
      <c r="B202" s="349">
        <v>160</v>
      </c>
    </row>
    <row r="203" spans="1:2" ht="14.45" customHeight="1">
      <c r="A203" s="350" t="s">
        <v>90</v>
      </c>
      <c r="B203" s="347">
        <v>680</v>
      </c>
    </row>
    <row r="204" spans="1:2" ht="14.45" customHeight="1">
      <c r="A204" s="351" t="s">
        <v>91</v>
      </c>
      <c r="B204" s="349">
        <v>0</v>
      </c>
    </row>
    <row r="205" spans="1:2" ht="14.45" customHeight="1">
      <c r="A205" s="350" t="s">
        <v>92</v>
      </c>
      <c r="B205" s="347">
        <v>1090</v>
      </c>
    </row>
    <row r="206" spans="1:2" ht="14.45" customHeight="1">
      <c r="A206" s="351" t="s">
        <v>93</v>
      </c>
      <c r="B206" s="349">
        <v>1325</v>
      </c>
    </row>
    <row r="207" spans="1:2" ht="14.45" customHeight="1">
      <c r="A207" s="350" t="s">
        <v>94</v>
      </c>
      <c r="B207" s="347">
        <v>500</v>
      </c>
    </row>
    <row r="208" spans="1:2" ht="14.45" customHeight="1">
      <c r="A208" s="348" t="s">
        <v>95</v>
      </c>
      <c r="B208" s="349">
        <v>0</v>
      </c>
    </row>
    <row r="209" spans="1:4" ht="14.45" customHeight="1">
      <c r="A209" s="350" t="s">
        <v>96</v>
      </c>
      <c r="B209" s="347">
        <v>140</v>
      </c>
    </row>
    <row r="210" spans="1:4" ht="14.45" customHeight="1">
      <c r="A210" s="351" t="s">
        <v>97</v>
      </c>
      <c r="B210" s="349">
        <v>120</v>
      </c>
    </row>
    <row r="211" spans="1:4" ht="14.45" customHeight="1">
      <c r="A211" s="350" t="s">
        <v>98</v>
      </c>
      <c r="B211" s="347">
        <v>105</v>
      </c>
    </row>
    <row r="212" spans="1:4" ht="14.45" customHeight="1" thickBot="1">
      <c r="A212" s="348" t="s">
        <v>99</v>
      </c>
      <c r="B212" s="349">
        <v>190</v>
      </c>
    </row>
    <row r="213" spans="1:4" ht="14.45" customHeight="1">
      <c r="A213" s="352" t="s">
        <v>100</v>
      </c>
      <c r="B213" s="353">
        <f>+B197+B198+B201+B202+B203+B205+B206+B207+B208+B211</f>
        <v>5785</v>
      </c>
      <c r="C213" s="389"/>
      <c r="D213" s="976"/>
    </row>
    <row r="214" spans="1:4" ht="14.45" customHeight="1">
      <c r="A214" s="354" t="s">
        <v>101</v>
      </c>
      <c r="B214" s="355">
        <f>+B212+B210+B209+B204+B200+B199</f>
        <v>680</v>
      </c>
      <c r="C214" s="389"/>
      <c r="D214" s="976"/>
    </row>
    <row r="215" spans="1:4" ht="14.45" customHeight="1">
      <c r="A215" s="356" t="s">
        <v>102</v>
      </c>
      <c r="B215" s="357">
        <f>SUM(B197:B212)</f>
        <v>6465</v>
      </c>
      <c r="C215" s="389"/>
      <c r="D215" s="976"/>
    </row>
    <row r="216" spans="1:4" ht="49.5" customHeight="1">
      <c r="A216" s="1196" t="s">
        <v>850</v>
      </c>
      <c r="B216" s="1196"/>
    </row>
    <row r="217" spans="1:4" ht="38.450000000000003" customHeight="1">
      <c r="A217" s="1196" t="s">
        <v>851</v>
      </c>
      <c r="B217" s="1196"/>
    </row>
    <row r="218" spans="1:4" ht="30.95" customHeight="1">
      <c r="A218" s="1196" t="s">
        <v>828</v>
      </c>
      <c r="B218" s="1196"/>
    </row>
  </sheetData>
  <mergeCells count="44">
    <mergeCell ref="A4:B4"/>
    <mergeCell ref="A60:B60"/>
    <mergeCell ref="A6:B6"/>
    <mergeCell ref="A7:A8"/>
    <mergeCell ref="A28:B28"/>
    <mergeCell ref="A29:B29"/>
    <mergeCell ref="A30:B30"/>
    <mergeCell ref="A32:B32"/>
    <mergeCell ref="A33:A34"/>
    <mergeCell ref="A54:B54"/>
    <mergeCell ref="A55:B55"/>
    <mergeCell ref="A56:B56"/>
    <mergeCell ref="A58:B58"/>
    <mergeCell ref="A115:A116"/>
    <mergeCell ref="A61:A62"/>
    <mergeCell ref="A82:B82"/>
    <mergeCell ref="A83:B83"/>
    <mergeCell ref="A84:B84"/>
    <mergeCell ref="A86:B86"/>
    <mergeCell ref="A87:A88"/>
    <mergeCell ref="A108:B108"/>
    <mergeCell ref="A109:B109"/>
    <mergeCell ref="A110:B110"/>
    <mergeCell ref="A112:B112"/>
    <mergeCell ref="A114:B114"/>
    <mergeCell ref="A190:B190"/>
    <mergeCell ref="A136:B136"/>
    <mergeCell ref="A137:B137"/>
    <mergeCell ref="A138:B138"/>
    <mergeCell ref="A140:B140"/>
    <mergeCell ref="A141:A142"/>
    <mergeCell ref="A162:B162"/>
    <mergeCell ref="A163:B163"/>
    <mergeCell ref="A164:B164"/>
    <mergeCell ref="A166:B166"/>
    <mergeCell ref="A168:B168"/>
    <mergeCell ref="A169:A170"/>
    <mergeCell ref="A218:B218"/>
    <mergeCell ref="A191:B191"/>
    <mergeCell ref="A192:B192"/>
    <mergeCell ref="A194:B194"/>
    <mergeCell ref="A195:A196"/>
    <mergeCell ref="A216:B216"/>
    <mergeCell ref="A217:B217"/>
  </mergeCells>
  <hyperlinks>
    <hyperlink ref="A1" location="Inhalt!A9" display="Zurück zum Inhalt" xr:uid="{00000000-0004-0000-1100-000000000000}"/>
  </hyperlinks>
  <pageMargins left="0.7" right="0.7" top="0.78740157499999996" bottom="0.78740157499999996"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218"/>
  <sheetViews>
    <sheetView zoomScale="80" zoomScaleNormal="80" workbookViewId="0">
      <pane xSplit="1" topLeftCell="B1" activePane="topRight" state="frozen"/>
      <selection pane="topRight"/>
    </sheetView>
  </sheetViews>
  <sheetFormatPr baseColWidth="10" defaultColWidth="11" defaultRowHeight="15"/>
  <cols>
    <col min="1" max="2" width="23.5" style="974" customWidth="1"/>
    <col min="3" max="16384" width="11" style="974"/>
  </cols>
  <sheetData>
    <row r="1" spans="1:2" ht="14.45" customHeight="1">
      <c r="A1" s="548" t="s">
        <v>688</v>
      </c>
    </row>
    <row r="2" spans="1:2" ht="14.45" customHeight="1">
      <c r="A2" s="548"/>
    </row>
    <row r="4" spans="1:2" ht="24" customHeight="1">
      <c r="A4" s="1174">
        <v>2021</v>
      </c>
      <c r="B4" s="1174"/>
    </row>
    <row r="5" spans="1:2" ht="14.45" customHeight="1">
      <c r="A5" s="143"/>
    </row>
    <row r="6" spans="1:2" ht="45" customHeight="1">
      <c r="A6" s="1041" t="s">
        <v>874</v>
      </c>
      <c r="B6" s="1041"/>
    </row>
    <row r="7" spans="1:2" ht="30" customHeight="1">
      <c r="A7" s="1132" t="s">
        <v>311</v>
      </c>
      <c r="B7" s="801" t="s">
        <v>852</v>
      </c>
    </row>
    <row r="8" spans="1:2" ht="14.45" customHeight="1" thickBot="1">
      <c r="A8" s="1134"/>
      <c r="B8" s="800" t="s">
        <v>313</v>
      </c>
    </row>
    <row r="9" spans="1:2" ht="14.45" customHeight="1">
      <c r="A9" s="346" t="s">
        <v>84</v>
      </c>
      <c r="B9" s="358">
        <v>125</v>
      </c>
    </row>
    <row r="10" spans="1:2" ht="14.45" customHeight="1">
      <c r="A10" s="348" t="s">
        <v>85</v>
      </c>
      <c r="B10" s="359">
        <v>130</v>
      </c>
    </row>
    <row r="11" spans="1:2" ht="14.45" customHeight="1">
      <c r="A11" s="350" t="s">
        <v>86</v>
      </c>
      <c r="B11" s="358">
        <v>265</v>
      </c>
    </row>
    <row r="12" spans="1:2" ht="14.45" customHeight="1">
      <c r="A12" s="348" t="s">
        <v>87</v>
      </c>
      <c r="B12" s="391">
        <v>10</v>
      </c>
    </row>
    <row r="13" spans="1:2" ht="14.45" customHeight="1">
      <c r="A13" s="350" t="s">
        <v>88</v>
      </c>
      <c r="B13" s="358">
        <v>55</v>
      </c>
    </row>
    <row r="14" spans="1:2" ht="14.45" customHeight="1">
      <c r="A14" s="348" t="s">
        <v>89</v>
      </c>
      <c r="B14" s="359">
        <v>135</v>
      </c>
    </row>
    <row r="15" spans="1:2" ht="14.45" customHeight="1">
      <c r="A15" s="350" t="s">
        <v>90</v>
      </c>
      <c r="B15" s="358">
        <v>435</v>
      </c>
    </row>
    <row r="16" spans="1:2" ht="14.45" customHeight="1">
      <c r="A16" s="351" t="s">
        <v>91</v>
      </c>
      <c r="B16" s="359">
        <v>15</v>
      </c>
    </row>
    <row r="17" spans="1:4" ht="14.45" customHeight="1">
      <c r="A17" s="350" t="s">
        <v>92</v>
      </c>
      <c r="B17" s="358">
        <v>120</v>
      </c>
    </row>
    <row r="18" spans="1:4" ht="14.45" customHeight="1">
      <c r="A18" s="351" t="s">
        <v>93</v>
      </c>
      <c r="B18" s="359">
        <v>655</v>
      </c>
    </row>
    <row r="19" spans="1:4" ht="14.45" customHeight="1">
      <c r="A19" s="350" t="s">
        <v>94</v>
      </c>
      <c r="B19" s="358">
        <v>145</v>
      </c>
    </row>
    <row r="20" spans="1:4" ht="14.45" customHeight="1">
      <c r="A20" s="348" t="s">
        <v>95</v>
      </c>
      <c r="B20" s="359">
        <v>0</v>
      </c>
    </row>
    <row r="21" spans="1:4" ht="14.45" customHeight="1">
      <c r="A21" s="350" t="s">
        <v>96</v>
      </c>
      <c r="B21" s="358">
        <v>95</v>
      </c>
    </row>
    <row r="22" spans="1:4" ht="14.45" customHeight="1">
      <c r="A22" s="351" t="s">
        <v>97</v>
      </c>
      <c r="B22" s="359">
        <v>175</v>
      </c>
    </row>
    <row r="23" spans="1:4" ht="14.45" customHeight="1">
      <c r="A23" s="350" t="s">
        <v>98</v>
      </c>
      <c r="B23" s="358">
        <v>85</v>
      </c>
    </row>
    <row r="24" spans="1:4" ht="14.45" customHeight="1" thickBot="1">
      <c r="A24" s="348" t="s">
        <v>99</v>
      </c>
      <c r="B24" s="359">
        <v>775</v>
      </c>
    </row>
    <row r="25" spans="1:4" ht="14.45" customHeight="1">
      <c r="A25" s="352" t="s">
        <v>100</v>
      </c>
      <c r="B25" s="390">
        <f>B9+B10+B13+B14+B15+B17+B18+B19+B20+B23</f>
        <v>1885</v>
      </c>
      <c r="C25" s="389"/>
      <c r="D25" s="976"/>
    </row>
    <row r="26" spans="1:4" ht="14.45" customHeight="1">
      <c r="A26" s="354" t="s">
        <v>101</v>
      </c>
      <c r="B26" s="355">
        <f>B12+B11+B16+B21+B22+B24</f>
        <v>1335</v>
      </c>
      <c r="C26" s="389"/>
      <c r="D26" s="976"/>
    </row>
    <row r="27" spans="1:4" ht="14.45" customHeight="1">
      <c r="A27" s="356" t="s">
        <v>102</v>
      </c>
      <c r="B27" s="357">
        <v>3225</v>
      </c>
      <c r="C27" s="381"/>
      <c r="D27" s="976"/>
    </row>
    <row r="28" spans="1:4" ht="40.5" customHeight="1">
      <c r="A28" s="1197" t="s">
        <v>861</v>
      </c>
      <c r="B28" s="1197"/>
      <c r="C28" s="381"/>
      <c r="D28" s="976"/>
    </row>
    <row r="29" spans="1:4" ht="38.450000000000003" customHeight="1">
      <c r="A29" s="1197" t="s">
        <v>849</v>
      </c>
      <c r="B29" s="1197"/>
      <c r="C29" s="381"/>
      <c r="D29" s="976"/>
    </row>
    <row r="30" spans="1:4" ht="25.5" customHeight="1">
      <c r="A30" s="1197" t="s">
        <v>828</v>
      </c>
      <c r="B30" s="1197"/>
    </row>
    <row r="32" spans="1:4" ht="45" customHeight="1">
      <c r="A32" s="1041" t="s">
        <v>875</v>
      </c>
      <c r="B32" s="1041"/>
    </row>
    <row r="33" spans="1:2" ht="22.5" customHeight="1">
      <c r="A33" s="1132" t="s">
        <v>311</v>
      </c>
      <c r="B33" s="801" t="s">
        <v>853</v>
      </c>
    </row>
    <row r="34" spans="1:2" ht="14.45" customHeight="1" thickBot="1">
      <c r="A34" s="1134"/>
      <c r="B34" s="800" t="s">
        <v>313</v>
      </c>
    </row>
    <row r="35" spans="1:2" ht="14.45" customHeight="1">
      <c r="A35" s="346" t="s">
        <v>84</v>
      </c>
      <c r="B35" s="347">
        <v>75</v>
      </c>
    </row>
    <row r="36" spans="1:2" ht="14.45" customHeight="1">
      <c r="A36" s="348" t="s">
        <v>85</v>
      </c>
      <c r="B36" s="349">
        <v>125</v>
      </c>
    </row>
    <row r="37" spans="1:2" ht="14.45" customHeight="1">
      <c r="A37" s="350" t="s">
        <v>86</v>
      </c>
      <c r="B37" s="347">
        <v>155</v>
      </c>
    </row>
    <row r="38" spans="1:2" ht="14.45" customHeight="1">
      <c r="A38" s="348" t="s">
        <v>87</v>
      </c>
      <c r="B38" s="349">
        <v>0</v>
      </c>
    </row>
    <row r="39" spans="1:2" ht="14.45" customHeight="1">
      <c r="A39" s="350" t="s">
        <v>88</v>
      </c>
      <c r="B39" s="347">
        <v>50</v>
      </c>
    </row>
    <row r="40" spans="1:2" ht="14.45" customHeight="1">
      <c r="A40" s="348" t="s">
        <v>89</v>
      </c>
      <c r="B40" s="349">
        <v>30</v>
      </c>
    </row>
    <row r="41" spans="1:2" ht="14.45" customHeight="1">
      <c r="A41" s="350" t="s">
        <v>90</v>
      </c>
      <c r="B41" s="347">
        <v>530</v>
      </c>
    </row>
    <row r="42" spans="1:2" ht="14.45" customHeight="1">
      <c r="A42" s="351" t="s">
        <v>91</v>
      </c>
      <c r="B42" s="349">
        <v>0</v>
      </c>
    </row>
    <row r="43" spans="1:2" ht="14.45" customHeight="1">
      <c r="A43" s="350" t="s">
        <v>92</v>
      </c>
      <c r="B43" s="347">
        <v>70</v>
      </c>
    </row>
    <row r="44" spans="1:2" ht="14.45" customHeight="1">
      <c r="A44" s="351" t="s">
        <v>93</v>
      </c>
      <c r="B44" s="349">
        <v>380</v>
      </c>
    </row>
    <row r="45" spans="1:2" ht="14.45" customHeight="1">
      <c r="A45" s="350" t="s">
        <v>94</v>
      </c>
      <c r="B45" s="347">
        <v>140</v>
      </c>
    </row>
    <row r="46" spans="1:2" ht="14.45" customHeight="1">
      <c r="A46" s="348" t="s">
        <v>95</v>
      </c>
      <c r="B46" s="349">
        <v>0</v>
      </c>
    </row>
    <row r="47" spans="1:2" ht="14.45" customHeight="1">
      <c r="A47" s="350" t="s">
        <v>96</v>
      </c>
      <c r="B47" s="347">
        <v>115</v>
      </c>
    </row>
    <row r="48" spans="1:2" ht="14.45" customHeight="1">
      <c r="A48" s="351" t="s">
        <v>97</v>
      </c>
      <c r="B48" s="349">
        <v>150</v>
      </c>
    </row>
    <row r="49" spans="1:4" ht="14.45" customHeight="1">
      <c r="A49" s="350" t="s">
        <v>98</v>
      </c>
      <c r="B49" s="347">
        <v>50</v>
      </c>
    </row>
    <row r="50" spans="1:4" ht="14.45" customHeight="1" thickBot="1">
      <c r="A50" s="348" t="s">
        <v>99</v>
      </c>
      <c r="B50" s="349">
        <v>25</v>
      </c>
    </row>
    <row r="51" spans="1:4" ht="14.45" customHeight="1">
      <c r="A51" s="352" t="s">
        <v>100</v>
      </c>
      <c r="B51" s="390">
        <f>B35+B36+B39+B40+B41+B43+B44+B45+B46+B49</f>
        <v>1450</v>
      </c>
      <c r="C51" s="389"/>
      <c r="D51" s="976"/>
    </row>
    <row r="52" spans="1:4" ht="14.45" customHeight="1">
      <c r="A52" s="354" t="s">
        <v>101</v>
      </c>
      <c r="B52" s="355">
        <f>+B38+B37+B42+B47+B48+B50</f>
        <v>445</v>
      </c>
      <c r="C52" s="389"/>
      <c r="D52" s="976"/>
    </row>
    <row r="53" spans="1:4" ht="14.45" customHeight="1">
      <c r="A53" s="356" t="s">
        <v>102</v>
      </c>
      <c r="B53" s="357">
        <v>1880</v>
      </c>
      <c r="C53" s="381"/>
      <c r="D53" s="976"/>
    </row>
    <row r="54" spans="1:4" ht="36.950000000000003" customHeight="1">
      <c r="A54" s="1197" t="s">
        <v>862</v>
      </c>
      <c r="B54" s="1197"/>
      <c r="C54" s="381"/>
      <c r="D54" s="976"/>
    </row>
    <row r="55" spans="1:4" ht="37.5" customHeight="1">
      <c r="A55" s="1197" t="s">
        <v>849</v>
      </c>
      <c r="B55" s="1197"/>
      <c r="C55" s="381"/>
      <c r="D55" s="976"/>
    </row>
    <row r="56" spans="1:4" ht="27.6" customHeight="1">
      <c r="A56" s="1196" t="s">
        <v>828</v>
      </c>
      <c r="B56" s="1196"/>
    </row>
    <row r="58" spans="1:4" ht="24" customHeight="1">
      <c r="A58" s="1174">
        <v>2020</v>
      </c>
      <c r="B58" s="1174"/>
    </row>
    <row r="59" spans="1:4" ht="14.45" customHeight="1">
      <c r="A59" s="143"/>
    </row>
    <row r="60" spans="1:4" ht="45" customHeight="1">
      <c r="A60" s="1041" t="s">
        <v>876</v>
      </c>
      <c r="B60" s="1041"/>
    </row>
    <row r="61" spans="1:4" ht="30" customHeight="1">
      <c r="A61" s="1132" t="s">
        <v>311</v>
      </c>
      <c r="B61" s="801" t="s">
        <v>855</v>
      </c>
    </row>
    <row r="62" spans="1:4" ht="14.45" customHeight="1" thickBot="1">
      <c r="A62" s="1134"/>
      <c r="B62" s="800" t="s">
        <v>313</v>
      </c>
    </row>
    <row r="63" spans="1:4" ht="14.45" customHeight="1">
      <c r="A63" s="346" t="s">
        <v>84</v>
      </c>
      <c r="B63" s="358">
        <v>130</v>
      </c>
    </row>
    <row r="64" spans="1:4" ht="14.45" customHeight="1">
      <c r="A64" s="348" t="s">
        <v>85</v>
      </c>
      <c r="B64" s="359">
        <v>90</v>
      </c>
    </row>
    <row r="65" spans="1:4" ht="14.45" customHeight="1">
      <c r="A65" s="350" t="s">
        <v>86</v>
      </c>
      <c r="B65" s="358">
        <v>265</v>
      </c>
    </row>
    <row r="66" spans="1:4" ht="14.45" customHeight="1">
      <c r="A66" s="348" t="s">
        <v>87</v>
      </c>
      <c r="B66" s="359">
        <v>10</v>
      </c>
    </row>
    <row r="67" spans="1:4" ht="14.45" customHeight="1">
      <c r="A67" s="350" t="s">
        <v>88</v>
      </c>
      <c r="B67" s="358">
        <v>90</v>
      </c>
    </row>
    <row r="68" spans="1:4" ht="14.45" customHeight="1">
      <c r="A68" s="348" t="s">
        <v>89</v>
      </c>
      <c r="B68" s="359">
        <v>20</v>
      </c>
    </row>
    <row r="69" spans="1:4" ht="14.45" customHeight="1">
      <c r="A69" s="350" t="s">
        <v>90</v>
      </c>
      <c r="B69" s="358">
        <v>470</v>
      </c>
    </row>
    <row r="70" spans="1:4" ht="14.45" customHeight="1">
      <c r="A70" s="351" t="s">
        <v>91</v>
      </c>
      <c r="B70" s="359">
        <v>25</v>
      </c>
    </row>
    <row r="71" spans="1:4" ht="14.45" customHeight="1">
      <c r="A71" s="350" t="s">
        <v>92</v>
      </c>
      <c r="B71" s="358">
        <v>90</v>
      </c>
    </row>
    <row r="72" spans="1:4" ht="14.45" customHeight="1">
      <c r="A72" s="351" t="s">
        <v>93</v>
      </c>
      <c r="B72" s="359">
        <v>710</v>
      </c>
    </row>
    <row r="73" spans="1:4" ht="14.45" customHeight="1">
      <c r="A73" s="350" t="s">
        <v>94</v>
      </c>
      <c r="B73" s="358">
        <v>135</v>
      </c>
    </row>
    <row r="74" spans="1:4" ht="14.45" customHeight="1">
      <c r="A74" s="348" t="s">
        <v>95</v>
      </c>
      <c r="B74" s="359">
        <v>0</v>
      </c>
    </row>
    <row r="75" spans="1:4" ht="14.45" customHeight="1">
      <c r="A75" s="350" t="s">
        <v>96</v>
      </c>
      <c r="B75" s="358">
        <v>65</v>
      </c>
    </row>
    <row r="76" spans="1:4" ht="14.45" customHeight="1">
      <c r="A76" s="351" t="s">
        <v>97</v>
      </c>
      <c r="B76" s="359">
        <v>260</v>
      </c>
    </row>
    <row r="77" spans="1:4" ht="14.45" customHeight="1">
      <c r="A77" s="350" t="s">
        <v>98</v>
      </c>
      <c r="B77" s="358">
        <v>80</v>
      </c>
    </row>
    <row r="78" spans="1:4" ht="14.45" customHeight="1" thickBot="1">
      <c r="A78" s="348" t="s">
        <v>99</v>
      </c>
      <c r="B78" s="359">
        <v>665</v>
      </c>
    </row>
    <row r="79" spans="1:4" ht="14.45" customHeight="1">
      <c r="A79" s="352" t="s">
        <v>100</v>
      </c>
      <c r="B79" s="390">
        <f>B63+B64+B67+B68+B69+B71+B72+B73+B74+B77</f>
        <v>1815</v>
      </c>
      <c r="C79" s="389"/>
      <c r="D79" s="976"/>
    </row>
    <row r="80" spans="1:4" ht="14.45" customHeight="1">
      <c r="A80" s="354" t="s">
        <v>101</v>
      </c>
      <c r="B80" s="355">
        <f>B66+B65+B70+B75+B76+B78</f>
        <v>1290</v>
      </c>
      <c r="C80" s="389"/>
      <c r="D80" s="976"/>
    </row>
    <row r="81" spans="1:4" ht="14.45" customHeight="1">
      <c r="A81" s="356" t="s">
        <v>102</v>
      </c>
      <c r="B81" s="357">
        <v>3110</v>
      </c>
      <c r="C81" s="381"/>
      <c r="D81" s="976"/>
    </row>
    <row r="82" spans="1:4" ht="38.450000000000003" customHeight="1">
      <c r="A82" s="1197" t="s">
        <v>861</v>
      </c>
      <c r="B82" s="1197"/>
      <c r="C82" s="381"/>
      <c r="D82" s="976"/>
    </row>
    <row r="83" spans="1:4" ht="35.1" customHeight="1">
      <c r="A83" s="1197" t="s">
        <v>849</v>
      </c>
      <c r="B83" s="1197"/>
      <c r="C83" s="381"/>
      <c r="D83" s="976"/>
    </row>
    <row r="84" spans="1:4" ht="33" customHeight="1">
      <c r="A84" s="1101" t="s">
        <v>828</v>
      </c>
      <c r="B84" s="1101"/>
    </row>
    <row r="86" spans="1:4" ht="45" customHeight="1">
      <c r="A86" s="1041" t="s">
        <v>877</v>
      </c>
      <c r="B86" s="1041"/>
    </row>
    <row r="87" spans="1:4" ht="22.5" customHeight="1">
      <c r="A87" s="1132" t="s">
        <v>311</v>
      </c>
      <c r="B87" s="801" t="s">
        <v>856</v>
      </c>
    </row>
    <row r="88" spans="1:4" ht="14.45" customHeight="1" thickBot="1">
      <c r="A88" s="1134"/>
      <c r="B88" s="800" t="s">
        <v>313</v>
      </c>
    </row>
    <row r="89" spans="1:4" ht="14.45" customHeight="1">
      <c r="A89" s="346" t="s">
        <v>84</v>
      </c>
      <c r="B89" s="347">
        <v>60</v>
      </c>
    </row>
    <row r="90" spans="1:4" ht="14.45" customHeight="1">
      <c r="A90" s="348" t="s">
        <v>85</v>
      </c>
      <c r="B90" s="349">
        <v>105</v>
      </c>
    </row>
    <row r="91" spans="1:4" ht="14.45" customHeight="1">
      <c r="A91" s="350" t="s">
        <v>86</v>
      </c>
      <c r="B91" s="347">
        <v>130</v>
      </c>
    </row>
    <row r="92" spans="1:4" ht="14.45" customHeight="1">
      <c r="A92" s="348" t="s">
        <v>87</v>
      </c>
      <c r="B92" s="349">
        <v>0</v>
      </c>
    </row>
    <row r="93" spans="1:4" ht="14.45" customHeight="1">
      <c r="A93" s="350" t="s">
        <v>88</v>
      </c>
      <c r="B93" s="347">
        <v>40</v>
      </c>
    </row>
    <row r="94" spans="1:4" ht="14.45" customHeight="1">
      <c r="A94" s="348" t="s">
        <v>89</v>
      </c>
      <c r="B94" s="349">
        <v>40</v>
      </c>
    </row>
    <row r="95" spans="1:4" ht="14.45" customHeight="1">
      <c r="A95" s="350" t="s">
        <v>90</v>
      </c>
      <c r="B95" s="347">
        <v>445</v>
      </c>
      <c r="D95" s="973"/>
    </row>
    <row r="96" spans="1:4" ht="14.45" customHeight="1">
      <c r="A96" s="351" t="s">
        <v>91</v>
      </c>
      <c r="B96" s="349">
        <v>0</v>
      </c>
    </row>
    <row r="97" spans="1:4" ht="14.45" customHeight="1">
      <c r="A97" s="350" t="s">
        <v>92</v>
      </c>
      <c r="B97" s="347">
        <v>70</v>
      </c>
    </row>
    <row r="98" spans="1:4" ht="14.45" customHeight="1">
      <c r="A98" s="351" t="s">
        <v>93</v>
      </c>
      <c r="B98" s="349">
        <v>355</v>
      </c>
    </row>
    <row r="99" spans="1:4" ht="14.45" customHeight="1">
      <c r="A99" s="350" t="s">
        <v>94</v>
      </c>
      <c r="B99" s="347">
        <v>100</v>
      </c>
    </row>
    <row r="100" spans="1:4" ht="14.45" customHeight="1">
      <c r="A100" s="348" t="s">
        <v>95</v>
      </c>
      <c r="B100" s="349">
        <v>0</v>
      </c>
    </row>
    <row r="101" spans="1:4" ht="14.45" customHeight="1">
      <c r="A101" s="350" t="s">
        <v>96</v>
      </c>
      <c r="B101" s="347">
        <v>100</v>
      </c>
    </row>
    <row r="102" spans="1:4" ht="14.45" customHeight="1">
      <c r="A102" s="351" t="s">
        <v>97</v>
      </c>
      <c r="B102" s="349">
        <v>150</v>
      </c>
    </row>
    <row r="103" spans="1:4" ht="14.45" customHeight="1">
      <c r="A103" s="350" t="s">
        <v>98</v>
      </c>
      <c r="B103" s="347">
        <v>45</v>
      </c>
    </row>
    <row r="104" spans="1:4" ht="14.45" customHeight="1" thickBot="1">
      <c r="A104" s="348" t="s">
        <v>99</v>
      </c>
      <c r="B104" s="349">
        <v>55</v>
      </c>
    </row>
    <row r="105" spans="1:4" ht="14.45" customHeight="1">
      <c r="A105" s="352" t="s">
        <v>100</v>
      </c>
      <c r="B105" s="390">
        <f>B89+B90+B93+B94+B95+B97+B98+B99+B100+B103</f>
        <v>1260</v>
      </c>
      <c r="C105" s="389"/>
      <c r="D105" s="976"/>
    </row>
    <row r="106" spans="1:4" ht="14.45" customHeight="1">
      <c r="A106" s="354" t="s">
        <v>101</v>
      </c>
      <c r="B106" s="355">
        <f>+B92+B91+B96+B101+B102+B104</f>
        <v>435</v>
      </c>
      <c r="C106" s="389"/>
      <c r="D106" s="976"/>
    </row>
    <row r="107" spans="1:4" ht="14.45" customHeight="1">
      <c r="A107" s="356" t="s">
        <v>102</v>
      </c>
      <c r="B107" s="357">
        <f>B105+B106</f>
        <v>1695</v>
      </c>
      <c r="C107" s="389"/>
      <c r="D107" s="976"/>
    </row>
    <row r="108" spans="1:4" ht="38.1" customHeight="1">
      <c r="A108" s="1197" t="s">
        <v>862</v>
      </c>
      <c r="B108" s="1197"/>
      <c r="C108" s="389"/>
      <c r="D108" s="976"/>
    </row>
    <row r="109" spans="1:4" ht="37.5" customHeight="1">
      <c r="A109" s="1197" t="s">
        <v>849</v>
      </c>
      <c r="B109" s="1197"/>
      <c r="C109" s="389"/>
      <c r="D109" s="976"/>
    </row>
    <row r="110" spans="1:4" ht="29.45" customHeight="1">
      <c r="A110" s="1196" t="s">
        <v>863</v>
      </c>
      <c r="B110" s="1196"/>
    </row>
    <row r="112" spans="1:4" ht="24" customHeight="1">
      <c r="A112" s="1174">
        <v>2019</v>
      </c>
      <c r="B112" s="1174"/>
    </row>
    <row r="113" spans="1:2" ht="14.45" customHeight="1">
      <c r="A113" s="143"/>
    </row>
    <row r="114" spans="1:2" ht="45.75" customHeight="1">
      <c r="A114" s="1041" t="s">
        <v>878</v>
      </c>
      <c r="B114" s="1041"/>
    </row>
    <row r="115" spans="1:2" ht="29.25" customHeight="1">
      <c r="A115" s="1132" t="s">
        <v>311</v>
      </c>
      <c r="B115" s="801" t="s">
        <v>857</v>
      </c>
    </row>
    <row r="116" spans="1:2" ht="14.45" customHeight="1" thickBot="1">
      <c r="A116" s="1134"/>
      <c r="B116" s="800" t="s">
        <v>313</v>
      </c>
    </row>
    <row r="117" spans="1:2" ht="14.45" customHeight="1">
      <c r="A117" s="346" t="s">
        <v>84</v>
      </c>
      <c r="B117" s="358">
        <v>115</v>
      </c>
    </row>
    <row r="118" spans="1:2" ht="14.45" customHeight="1">
      <c r="A118" s="348" t="s">
        <v>85</v>
      </c>
      <c r="B118" s="359">
        <v>85</v>
      </c>
    </row>
    <row r="119" spans="1:2" ht="14.45" customHeight="1">
      <c r="A119" s="350" t="s">
        <v>86</v>
      </c>
      <c r="B119" s="358">
        <v>220</v>
      </c>
    </row>
    <row r="120" spans="1:2" ht="14.45" customHeight="1">
      <c r="A120" s="348" t="s">
        <v>87</v>
      </c>
      <c r="B120" s="359">
        <v>10</v>
      </c>
    </row>
    <row r="121" spans="1:2" ht="14.45" customHeight="1">
      <c r="A121" s="350" t="s">
        <v>88</v>
      </c>
      <c r="B121" s="358">
        <v>0</v>
      </c>
    </row>
    <row r="122" spans="1:2" ht="14.45" customHeight="1">
      <c r="A122" s="348" t="s">
        <v>89</v>
      </c>
      <c r="B122" s="359">
        <v>10</v>
      </c>
    </row>
    <row r="123" spans="1:2" ht="14.45" customHeight="1">
      <c r="A123" s="350" t="s">
        <v>90</v>
      </c>
      <c r="B123" s="358">
        <v>465</v>
      </c>
    </row>
    <row r="124" spans="1:2" ht="14.45" customHeight="1">
      <c r="A124" s="351" t="s">
        <v>91</v>
      </c>
      <c r="B124" s="359">
        <v>20</v>
      </c>
    </row>
    <row r="125" spans="1:2" ht="14.45" customHeight="1">
      <c r="A125" s="350" t="s">
        <v>92</v>
      </c>
      <c r="B125" s="358">
        <v>100</v>
      </c>
    </row>
    <row r="126" spans="1:2" ht="14.45" customHeight="1">
      <c r="A126" s="351" t="s">
        <v>93</v>
      </c>
      <c r="B126" s="359">
        <v>565</v>
      </c>
    </row>
    <row r="127" spans="1:2" ht="14.45" customHeight="1">
      <c r="A127" s="350" t="s">
        <v>94</v>
      </c>
      <c r="B127" s="358">
        <v>125</v>
      </c>
    </row>
    <row r="128" spans="1:2" ht="14.45" customHeight="1">
      <c r="A128" s="348" t="s">
        <v>95</v>
      </c>
      <c r="B128" s="359">
        <v>0</v>
      </c>
    </row>
    <row r="129" spans="1:4" ht="14.45" customHeight="1">
      <c r="A129" s="350" t="s">
        <v>96</v>
      </c>
      <c r="B129" s="358">
        <v>100</v>
      </c>
    </row>
    <row r="130" spans="1:4" ht="14.45" customHeight="1">
      <c r="A130" s="351" t="s">
        <v>97</v>
      </c>
      <c r="B130" s="359">
        <v>215</v>
      </c>
    </row>
    <row r="131" spans="1:4" ht="14.45" customHeight="1">
      <c r="A131" s="350" t="s">
        <v>98</v>
      </c>
      <c r="B131" s="358">
        <v>105</v>
      </c>
    </row>
    <row r="132" spans="1:4" ht="14.45" customHeight="1" thickBot="1">
      <c r="A132" s="348" t="s">
        <v>99</v>
      </c>
      <c r="B132" s="359">
        <v>215</v>
      </c>
    </row>
    <row r="133" spans="1:4" ht="14.45" customHeight="1">
      <c r="A133" s="352" t="s">
        <v>100</v>
      </c>
      <c r="B133" s="390">
        <f>B117+B118+B121+B122+B123+B125+B126+B127+B128+B131</f>
        <v>1570</v>
      </c>
      <c r="C133" s="381"/>
      <c r="D133" s="976"/>
    </row>
    <row r="134" spans="1:4" ht="14.45" customHeight="1">
      <c r="A134" s="354" t="s">
        <v>101</v>
      </c>
      <c r="B134" s="355">
        <f>B120+B119+B124+B129+B130+B132</f>
        <v>780</v>
      </c>
      <c r="C134" s="389"/>
      <c r="D134" s="976"/>
    </row>
    <row r="135" spans="1:4" ht="14.45" customHeight="1">
      <c r="A135" s="356" t="s">
        <v>102</v>
      </c>
      <c r="B135" s="357">
        <v>2360</v>
      </c>
      <c r="C135" s="381"/>
      <c r="D135" s="976"/>
    </row>
    <row r="136" spans="1:4" ht="36.6" customHeight="1">
      <c r="A136" s="1197" t="s">
        <v>861</v>
      </c>
      <c r="B136" s="1197"/>
      <c r="C136" s="381"/>
      <c r="D136" s="976"/>
    </row>
    <row r="137" spans="1:4" ht="39.950000000000003" customHeight="1">
      <c r="A137" s="1197" t="s">
        <v>849</v>
      </c>
      <c r="B137" s="1197"/>
      <c r="C137" s="381"/>
      <c r="D137" s="976"/>
    </row>
    <row r="138" spans="1:4" ht="29.1" customHeight="1">
      <c r="A138" s="1101" t="s">
        <v>828</v>
      </c>
      <c r="B138" s="1101"/>
    </row>
    <row r="140" spans="1:4" ht="45" customHeight="1">
      <c r="A140" s="1041" t="s">
        <v>879</v>
      </c>
      <c r="B140" s="1041"/>
    </row>
    <row r="141" spans="1:4" ht="22.5" customHeight="1">
      <c r="A141" s="1132" t="s">
        <v>311</v>
      </c>
      <c r="B141" s="801" t="s">
        <v>858</v>
      </c>
    </row>
    <row r="142" spans="1:4" ht="14.45" customHeight="1" thickBot="1">
      <c r="A142" s="1134"/>
      <c r="B142" s="800" t="s">
        <v>313</v>
      </c>
    </row>
    <row r="143" spans="1:4" ht="14.45" customHeight="1">
      <c r="A143" s="346" t="s">
        <v>84</v>
      </c>
      <c r="B143" s="347">
        <v>95</v>
      </c>
    </row>
    <row r="144" spans="1:4" ht="14.45" customHeight="1">
      <c r="A144" s="348" t="s">
        <v>85</v>
      </c>
      <c r="B144" s="349">
        <v>120</v>
      </c>
    </row>
    <row r="145" spans="1:4" ht="14.45" customHeight="1">
      <c r="A145" s="350" t="s">
        <v>86</v>
      </c>
      <c r="B145" s="347">
        <v>115</v>
      </c>
    </row>
    <row r="146" spans="1:4" ht="14.45" customHeight="1">
      <c r="A146" s="348" t="s">
        <v>87</v>
      </c>
      <c r="B146" s="349">
        <v>0</v>
      </c>
    </row>
    <row r="147" spans="1:4" ht="14.45" customHeight="1">
      <c r="A147" s="350" t="s">
        <v>88</v>
      </c>
      <c r="B147" s="347">
        <v>0</v>
      </c>
    </row>
    <row r="148" spans="1:4" ht="14.45" customHeight="1">
      <c r="A148" s="348" t="s">
        <v>89</v>
      </c>
      <c r="B148" s="349">
        <v>15</v>
      </c>
    </row>
    <row r="149" spans="1:4" ht="14.45" customHeight="1">
      <c r="A149" s="350" t="s">
        <v>90</v>
      </c>
      <c r="B149" s="347">
        <v>385</v>
      </c>
    </row>
    <row r="150" spans="1:4" ht="14.45" customHeight="1">
      <c r="A150" s="351" t="s">
        <v>91</v>
      </c>
      <c r="B150" s="349">
        <v>0</v>
      </c>
    </row>
    <row r="151" spans="1:4" ht="14.45" customHeight="1">
      <c r="A151" s="350" t="s">
        <v>92</v>
      </c>
      <c r="B151" s="347">
        <v>75</v>
      </c>
    </row>
    <row r="152" spans="1:4" ht="14.45" customHeight="1">
      <c r="A152" s="351" t="s">
        <v>93</v>
      </c>
      <c r="B152" s="349">
        <v>315</v>
      </c>
    </row>
    <row r="153" spans="1:4" ht="14.45" customHeight="1">
      <c r="A153" s="350" t="s">
        <v>94</v>
      </c>
      <c r="B153" s="347">
        <v>100</v>
      </c>
    </row>
    <row r="154" spans="1:4" ht="14.45" customHeight="1">
      <c r="A154" s="348" t="s">
        <v>95</v>
      </c>
      <c r="B154" s="349">
        <v>0</v>
      </c>
    </row>
    <row r="155" spans="1:4" ht="14.45" customHeight="1">
      <c r="A155" s="350" t="s">
        <v>96</v>
      </c>
      <c r="B155" s="347">
        <v>100</v>
      </c>
    </row>
    <row r="156" spans="1:4" ht="14.45" customHeight="1">
      <c r="A156" s="351" t="s">
        <v>97</v>
      </c>
      <c r="B156" s="349">
        <v>140</v>
      </c>
    </row>
    <row r="157" spans="1:4" ht="14.45" customHeight="1">
      <c r="A157" s="350" t="s">
        <v>98</v>
      </c>
      <c r="B157" s="347">
        <v>45</v>
      </c>
    </row>
    <row r="158" spans="1:4" ht="14.45" customHeight="1" thickBot="1">
      <c r="A158" s="348" t="s">
        <v>99</v>
      </c>
      <c r="B158" s="349">
        <v>50</v>
      </c>
    </row>
    <row r="159" spans="1:4" ht="14.45" customHeight="1">
      <c r="A159" s="352" t="s">
        <v>100</v>
      </c>
      <c r="B159" s="390">
        <f>B143+B144+B147+B148+B149+B151+B152+B153+B154+B157</f>
        <v>1150</v>
      </c>
      <c r="C159" s="389"/>
      <c r="D159" s="976"/>
    </row>
    <row r="160" spans="1:4" ht="14.45" customHeight="1">
      <c r="A160" s="354" t="s">
        <v>101</v>
      </c>
      <c r="B160" s="355">
        <f>+B146+B145+B150+B155+B156+B158</f>
        <v>405</v>
      </c>
      <c r="C160" s="389"/>
      <c r="D160" s="976"/>
    </row>
    <row r="161" spans="1:4" ht="14.45" customHeight="1">
      <c r="A161" s="356" t="s">
        <v>102</v>
      </c>
      <c r="B161" s="357">
        <v>1545</v>
      </c>
      <c r="C161" s="381"/>
      <c r="D161" s="976"/>
    </row>
    <row r="162" spans="1:4" ht="37.5" customHeight="1">
      <c r="A162" s="1197" t="s">
        <v>862</v>
      </c>
      <c r="B162" s="1197"/>
      <c r="C162" s="381"/>
      <c r="D162" s="976"/>
    </row>
    <row r="163" spans="1:4" ht="37.5" customHeight="1">
      <c r="A163" s="1197" t="s">
        <v>849</v>
      </c>
      <c r="B163" s="1197"/>
      <c r="C163" s="381"/>
      <c r="D163" s="976"/>
    </row>
    <row r="164" spans="1:4" ht="27.6" customHeight="1">
      <c r="A164" s="1196" t="s">
        <v>828</v>
      </c>
      <c r="B164" s="1196"/>
    </row>
    <row r="166" spans="1:4" ht="24" customHeight="1">
      <c r="A166" s="1174">
        <v>2018</v>
      </c>
      <c r="B166" s="1174"/>
    </row>
    <row r="168" spans="1:4" ht="45" customHeight="1">
      <c r="A168" s="1041" t="s">
        <v>880</v>
      </c>
      <c r="B168" s="1041"/>
    </row>
    <row r="169" spans="1:4" ht="30" customHeight="1">
      <c r="A169" s="1132" t="s">
        <v>311</v>
      </c>
      <c r="B169" s="801" t="s">
        <v>859</v>
      </c>
    </row>
    <row r="170" spans="1:4" ht="14.45" customHeight="1" thickBot="1">
      <c r="A170" s="1134"/>
      <c r="B170" s="800" t="s">
        <v>313</v>
      </c>
    </row>
    <row r="171" spans="1:4" ht="14.45" customHeight="1">
      <c r="A171" s="346" t="s">
        <v>84</v>
      </c>
      <c r="B171" s="358">
        <v>145</v>
      </c>
    </row>
    <row r="172" spans="1:4" ht="14.45" customHeight="1">
      <c r="A172" s="348" t="s">
        <v>85</v>
      </c>
      <c r="B172" s="359">
        <v>95</v>
      </c>
    </row>
    <row r="173" spans="1:4" ht="14.45" customHeight="1">
      <c r="A173" s="350" t="s">
        <v>86</v>
      </c>
      <c r="B173" s="358">
        <v>180</v>
      </c>
    </row>
    <row r="174" spans="1:4" ht="14.45" customHeight="1">
      <c r="A174" s="348" t="s">
        <v>87</v>
      </c>
      <c r="B174" s="392">
        <v>0</v>
      </c>
    </row>
    <row r="175" spans="1:4" ht="14.45" customHeight="1">
      <c r="A175" s="350" t="s">
        <v>88</v>
      </c>
      <c r="B175" s="358">
        <v>45</v>
      </c>
    </row>
    <row r="176" spans="1:4" ht="14.45" customHeight="1">
      <c r="A176" s="348" t="s">
        <v>89</v>
      </c>
      <c r="B176" s="359">
        <v>40</v>
      </c>
    </row>
    <row r="177" spans="1:4" ht="14.45" customHeight="1">
      <c r="A177" s="350" t="s">
        <v>90</v>
      </c>
      <c r="B177" s="358">
        <v>510</v>
      </c>
    </row>
    <row r="178" spans="1:4" ht="14.45" customHeight="1">
      <c r="A178" s="351" t="s">
        <v>91</v>
      </c>
      <c r="B178" s="359">
        <v>15</v>
      </c>
    </row>
    <row r="179" spans="1:4" ht="14.45" customHeight="1">
      <c r="A179" s="350" t="s">
        <v>92</v>
      </c>
      <c r="B179" s="358">
        <v>100</v>
      </c>
    </row>
    <row r="180" spans="1:4" ht="14.45" customHeight="1">
      <c r="A180" s="351" t="s">
        <v>93</v>
      </c>
      <c r="B180" s="359">
        <v>545</v>
      </c>
    </row>
    <row r="181" spans="1:4" ht="14.45" customHeight="1">
      <c r="A181" s="350" t="s">
        <v>94</v>
      </c>
      <c r="B181" s="358">
        <v>130</v>
      </c>
    </row>
    <row r="182" spans="1:4" ht="14.45" customHeight="1">
      <c r="A182" s="348" t="s">
        <v>95</v>
      </c>
      <c r="B182" s="359">
        <v>0</v>
      </c>
    </row>
    <row r="183" spans="1:4" ht="14.45" customHeight="1">
      <c r="A183" s="350" t="s">
        <v>96</v>
      </c>
      <c r="B183" s="358">
        <v>120</v>
      </c>
    </row>
    <row r="184" spans="1:4" ht="14.45" customHeight="1">
      <c r="A184" s="351" t="s">
        <v>97</v>
      </c>
      <c r="B184" s="359">
        <v>215</v>
      </c>
    </row>
    <row r="185" spans="1:4" ht="14.45" customHeight="1">
      <c r="A185" s="350" t="s">
        <v>98</v>
      </c>
      <c r="B185" s="358">
        <v>80</v>
      </c>
    </row>
    <row r="186" spans="1:4" ht="14.45" customHeight="1" thickBot="1">
      <c r="A186" s="348" t="s">
        <v>99</v>
      </c>
      <c r="B186" s="359">
        <v>40</v>
      </c>
    </row>
    <row r="187" spans="1:4" ht="14.45" customHeight="1">
      <c r="A187" s="352" t="s">
        <v>100</v>
      </c>
      <c r="B187" s="390">
        <f>B171+B172+B175+B176+B177+B179+B180+B181+B182+B185</f>
        <v>1690</v>
      </c>
      <c r="C187" s="389"/>
      <c r="D187" s="976"/>
    </row>
    <row r="188" spans="1:4" ht="14.45" customHeight="1">
      <c r="A188" s="354" t="s">
        <v>101</v>
      </c>
      <c r="B188" s="355">
        <f>+B174+B173+B178+B183+B184+B186</f>
        <v>570</v>
      </c>
      <c r="C188" s="389"/>
      <c r="D188" s="976"/>
    </row>
    <row r="189" spans="1:4" ht="14.45" customHeight="1">
      <c r="A189" s="356" t="s">
        <v>102</v>
      </c>
      <c r="B189" s="357">
        <v>2265</v>
      </c>
      <c r="C189" s="381"/>
      <c r="D189" s="976"/>
    </row>
    <row r="190" spans="1:4" ht="35.450000000000003" customHeight="1">
      <c r="A190" s="1197" t="s">
        <v>861</v>
      </c>
      <c r="B190" s="1197"/>
      <c r="C190" s="381"/>
      <c r="D190" s="976"/>
    </row>
    <row r="191" spans="1:4" ht="35.1" customHeight="1">
      <c r="A191" s="1197" t="s">
        <v>849</v>
      </c>
      <c r="B191" s="1197"/>
      <c r="C191" s="381"/>
      <c r="D191" s="976"/>
    </row>
    <row r="192" spans="1:4" ht="30" customHeight="1">
      <c r="A192" s="1101" t="s">
        <v>828</v>
      </c>
      <c r="B192" s="1101"/>
    </row>
    <row r="194" spans="1:2" ht="45" customHeight="1">
      <c r="A194" s="1041" t="s">
        <v>881</v>
      </c>
      <c r="B194" s="1041"/>
    </row>
    <row r="195" spans="1:2" ht="22.5" customHeight="1">
      <c r="A195" s="1132" t="s">
        <v>311</v>
      </c>
      <c r="B195" s="801" t="s">
        <v>860</v>
      </c>
    </row>
    <row r="196" spans="1:2" ht="14.45" customHeight="1" thickBot="1">
      <c r="A196" s="1134"/>
      <c r="B196" s="800" t="s">
        <v>313</v>
      </c>
    </row>
    <row r="197" spans="1:2" ht="14.45" customHeight="1">
      <c r="A197" s="346" t="s">
        <v>84</v>
      </c>
      <c r="B197" s="347">
        <v>75</v>
      </c>
    </row>
    <row r="198" spans="1:2" ht="14.45" customHeight="1">
      <c r="A198" s="348" t="s">
        <v>85</v>
      </c>
      <c r="B198" s="349">
        <v>45</v>
      </c>
    </row>
    <row r="199" spans="1:2" ht="14.45" customHeight="1">
      <c r="A199" s="350" t="s">
        <v>86</v>
      </c>
      <c r="B199" s="347">
        <v>125</v>
      </c>
    </row>
    <row r="200" spans="1:2" ht="14.45" customHeight="1">
      <c r="A200" s="348" t="s">
        <v>87</v>
      </c>
      <c r="B200" s="349">
        <v>0</v>
      </c>
    </row>
    <row r="201" spans="1:2" ht="14.45" customHeight="1">
      <c r="A201" s="350" t="s">
        <v>88</v>
      </c>
      <c r="B201" s="347">
        <v>45</v>
      </c>
    </row>
    <row r="202" spans="1:2" ht="14.45" customHeight="1">
      <c r="A202" s="348" t="s">
        <v>89</v>
      </c>
      <c r="B202" s="349">
        <v>25</v>
      </c>
    </row>
    <row r="203" spans="1:2" ht="14.45" customHeight="1">
      <c r="A203" s="350" t="s">
        <v>90</v>
      </c>
      <c r="B203" s="347">
        <v>425</v>
      </c>
    </row>
    <row r="204" spans="1:2" ht="14.45" customHeight="1">
      <c r="A204" s="351" t="s">
        <v>91</v>
      </c>
      <c r="B204" s="349">
        <v>0</v>
      </c>
    </row>
    <row r="205" spans="1:2" ht="14.45" customHeight="1">
      <c r="A205" s="350" t="s">
        <v>92</v>
      </c>
      <c r="B205" s="347">
        <v>55</v>
      </c>
    </row>
    <row r="206" spans="1:2" ht="14.45" customHeight="1">
      <c r="A206" s="351" t="s">
        <v>93</v>
      </c>
      <c r="B206" s="349">
        <v>370</v>
      </c>
    </row>
    <row r="207" spans="1:2" ht="14.45" customHeight="1">
      <c r="A207" s="350" t="s">
        <v>94</v>
      </c>
      <c r="B207" s="347">
        <v>130</v>
      </c>
    </row>
    <row r="208" spans="1:2" ht="14.45" customHeight="1">
      <c r="A208" s="348" t="s">
        <v>95</v>
      </c>
      <c r="B208" s="349">
        <v>0</v>
      </c>
    </row>
    <row r="209" spans="1:4" ht="14.45" customHeight="1">
      <c r="A209" s="350" t="s">
        <v>96</v>
      </c>
      <c r="B209" s="347">
        <v>75</v>
      </c>
    </row>
    <row r="210" spans="1:4" ht="14.45" customHeight="1">
      <c r="A210" s="351" t="s">
        <v>97</v>
      </c>
      <c r="B210" s="349">
        <v>135</v>
      </c>
    </row>
    <row r="211" spans="1:4" ht="14.45" customHeight="1">
      <c r="A211" s="350" t="s">
        <v>98</v>
      </c>
      <c r="B211" s="347">
        <v>30</v>
      </c>
    </row>
    <row r="212" spans="1:4" ht="14.45" customHeight="1" thickBot="1">
      <c r="A212" s="348" t="s">
        <v>99</v>
      </c>
      <c r="B212" s="349">
        <v>60</v>
      </c>
    </row>
    <row r="213" spans="1:4" ht="14.45" customHeight="1">
      <c r="A213" s="352" t="s">
        <v>100</v>
      </c>
      <c r="B213" s="390">
        <f>B197+B198+B201+B202+B203+B205+B206+B207+B208+B211</f>
        <v>1200</v>
      </c>
      <c r="C213" s="389"/>
      <c r="D213" s="976"/>
    </row>
    <row r="214" spans="1:4" ht="14.45" customHeight="1">
      <c r="A214" s="354" t="s">
        <v>101</v>
      </c>
      <c r="B214" s="355">
        <f>+B200+B199+B204+B209+B210+B212</f>
        <v>395</v>
      </c>
      <c r="C214" s="389"/>
      <c r="D214" s="976"/>
    </row>
    <row r="215" spans="1:4" ht="14.45" customHeight="1">
      <c r="A215" s="356" t="s">
        <v>102</v>
      </c>
      <c r="B215" s="357">
        <v>1600</v>
      </c>
      <c r="C215" s="381"/>
      <c r="D215" s="976"/>
    </row>
    <row r="216" spans="1:4" ht="40.5" customHeight="1">
      <c r="A216" s="1197" t="s">
        <v>862</v>
      </c>
      <c r="B216" s="1197"/>
      <c r="C216" s="381"/>
      <c r="D216" s="976"/>
    </row>
    <row r="217" spans="1:4" ht="36.6" customHeight="1">
      <c r="A217" s="1197" t="s">
        <v>849</v>
      </c>
      <c r="B217" s="1197"/>
      <c r="C217" s="381"/>
      <c r="D217" s="976"/>
    </row>
    <row r="218" spans="1:4" ht="27.6" customHeight="1">
      <c r="A218" s="1196" t="s">
        <v>828</v>
      </c>
      <c r="B218" s="1196"/>
    </row>
  </sheetData>
  <mergeCells count="44">
    <mergeCell ref="A4:B4"/>
    <mergeCell ref="A60:B60"/>
    <mergeCell ref="A6:B6"/>
    <mergeCell ref="A7:A8"/>
    <mergeCell ref="A28:B28"/>
    <mergeCell ref="A29:B29"/>
    <mergeCell ref="A30:B30"/>
    <mergeCell ref="A32:B32"/>
    <mergeCell ref="A33:A34"/>
    <mergeCell ref="A54:B54"/>
    <mergeCell ref="A55:B55"/>
    <mergeCell ref="A56:B56"/>
    <mergeCell ref="A58:B58"/>
    <mergeCell ref="A115:A116"/>
    <mergeCell ref="A61:A62"/>
    <mergeCell ref="A82:B82"/>
    <mergeCell ref="A83:B83"/>
    <mergeCell ref="A84:B84"/>
    <mergeCell ref="A86:B86"/>
    <mergeCell ref="A87:A88"/>
    <mergeCell ref="A108:B108"/>
    <mergeCell ref="A109:B109"/>
    <mergeCell ref="A110:B110"/>
    <mergeCell ref="A112:B112"/>
    <mergeCell ref="A114:B114"/>
    <mergeCell ref="A190:B190"/>
    <mergeCell ref="A136:B136"/>
    <mergeCell ref="A137:B137"/>
    <mergeCell ref="A138:B138"/>
    <mergeCell ref="A140:B140"/>
    <mergeCell ref="A141:A142"/>
    <mergeCell ref="A162:B162"/>
    <mergeCell ref="A163:B163"/>
    <mergeCell ref="A164:B164"/>
    <mergeCell ref="A166:B166"/>
    <mergeCell ref="A168:B168"/>
    <mergeCell ref="A169:A170"/>
    <mergeCell ref="A218:B218"/>
    <mergeCell ref="A191:B191"/>
    <mergeCell ref="A192:B192"/>
    <mergeCell ref="A194:B194"/>
    <mergeCell ref="A195:A196"/>
    <mergeCell ref="A216:B216"/>
    <mergeCell ref="A217:B217"/>
  </mergeCells>
  <hyperlinks>
    <hyperlink ref="A1" location="Inhalt!A9" display="Zurück zum Inhalt" xr:uid="{00000000-0004-0000-1200-000000000000}"/>
  </hyperlink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XDX136"/>
  <sheetViews>
    <sheetView zoomScale="80" zoomScaleNormal="80" workbookViewId="0">
      <pane xSplit="1" topLeftCell="B1" activePane="topRight" state="frozen"/>
      <selection pane="topRight"/>
    </sheetView>
  </sheetViews>
  <sheetFormatPr baseColWidth="10" defaultColWidth="11" defaultRowHeight="15"/>
  <cols>
    <col min="1" max="1" width="23.5" style="549" customWidth="1"/>
    <col min="2" max="2" width="11.125" style="549" customWidth="1"/>
    <col min="3" max="16384" width="11" style="549"/>
  </cols>
  <sheetData>
    <row r="1" spans="1:4" ht="14.45" customHeight="1">
      <c r="A1" s="488" t="s">
        <v>688</v>
      </c>
    </row>
    <row r="2" spans="1:4" ht="14.45" customHeight="1"/>
    <row r="3" spans="1:4" ht="23.25">
      <c r="A3" s="1040">
        <v>2022</v>
      </c>
      <c r="B3" s="1040"/>
    </row>
    <row r="4" spans="1:4">
      <c r="A4" s="143"/>
    </row>
    <row r="5" spans="1:4" ht="64.5" customHeight="1">
      <c r="A5" s="1041" t="s">
        <v>619</v>
      </c>
      <c r="B5" s="1041"/>
    </row>
    <row r="6" spans="1:4" ht="14.45" customHeight="1" thickBot="1">
      <c r="A6" s="1042" t="s">
        <v>311</v>
      </c>
      <c r="B6" s="801" t="s">
        <v>312</v>
      </c>
    </row>
    <row r="7" spans="1:4" ht="14.45" customHeight="1" thickBot="1">
      <c r="A7" s="1043"/>
      <c r="B7" s="960" t="s">
        <v>313</v>
      </c>
      <c r="D7" s="534"/>
    </row>
    <row r="8" spans="1:4" ht="14.45" customHeight="1">
      <c r="A8" s="460" t="s">
        <v>84</v>
      </c>
      <c r="B8" s="65">
        <v>103129</v>
      </c>
      <c r="D8" s="534"/>
    </row>
    <row r="9" spans="1:4" ht="14.45" customHeight="1">
      <c r="A9" s="461" t="s">
        <v>85</v>
      </c>
      <c r="B9" s="66">
        <v>105010</v>
      </c>
      <c r="D9" s="534"/>
    </row>
    <row r="10" spans="1:4" ht="14.45" customHeight="1">
      <c r="A10" s="462" t="s">
        <v>86</v>
      </c>
      <c r="B10" s="67">
        <v>35692</v>
      </c>
      <c r="D10" s="534"/>
    </row>
    <row r="11" spans="1:4" ht="14.45" customHeight="1">
      <c r="A11" s="461" t="s">
        <v>87</v>
      </c>
      <c r="B11" s="66">
        <v>19398</v>
      </c>
      <c r="D11" s="534"/>
    </row>
    <row r="12" spans="1:4" ht="14.45" customHeight="1">
      <c r="A12" s="462" t="s">
        <v>88</v>
      </c>
      <c r="B12" s="67">
        <v>5853</v>
      </c>
      <c r="D12" s="534"/>
    </row>
    <row r="13" spans="1:4" ht="14.45" customHeight="1">
      <c r="A13" s="461" t="s">
        <v>89</v>
      </c>
      <c r="B13" s="66">
        <v>18456</v>
      </c>
      <c r="D13" s="534"/>
    </row>
    <row r="14" spans="1:4" ht="14.45" customHeight="1">
      <c r="A14" s="462" t="s">
        <v>90</v>
      </c>
      <c r="B14" s="67">
        <v>55939</v>
      </c>
      <c r="D14" s="534"/>
    </row>
    <row r="15" spans="1:4" ht="14.45" customHeight="1">
      <c r="A15" s="461" t="s">
        <v>91</v>
      </c>
      <c r="B15" s="66">
        <v>11599</v>
      </c>
      <c r="D15" s="534"/>
    </row>
    <row r="16" spans="1:4" ht="14.45" customHeight="1">
      <c r="A16" s="462" t="s">
        <v>92</v>
      </c>
      <c r="B16" s="67">
        <v>64329</v>
      </c>
      <c r="D16" s="534"/>
    </row>
    <row r="17" spans="1:5" ht="14.45" customHeight="1">
      <c r="A17" s="461" t="s">
        <v>93</v>
      </c>
      <c r="B17" s="66">
        <v>135114</v>
      </c>
      <c r="D17" s="534"/>
    </row>
    <row r="18" spans="1:5" ht="14.45" customHeight="1">
      <c r="A18" s="462" t="s">
        <v>94</v>
      </c>
      <c r="B18" s="67">
        <v>35121</v>
      </c>
      <c r="D18" s="534"/>
    </row>
    <row r="19" spans="1:5" ht="14.45" customHeight="1">
      <c r="A19" s="461" t="s">
        <v>95</v>
      </c>
      <c r="B19" s="66">
        <v>7075</v>
      </c>
      <c r="D19" s="534"/>
    </row>
    <row r="20" spans="1:5" ht="14.45" customHeight="1">
      <c r="A20" s="462" t="s">
        <v>96</v>
      </c>
      <c r="B20" s="67">
        <v>30886</v>
      </c>
      <c r="D20" s="534"/>
    </row>
    <row r="21" spans="1:5" ht="14.45" customHeight="1">
      <c r="A21" s="461" t="s">
        <v>97</v>
      </c>
      <c r="B21" s="66">
        <v>16279</v>
      </c>
      <c r="D21" s="535"/>
    </row>
    <row r="22" spans="1:5" ht="14.45" customHeight="1">
      <c r="A22" s="462" t="s">
        <v>98</v>
      </c>
      <c r="B22" s="536">
        <v>23230</v>
      </c>
      <c r="D22" s="534"/>
    </row>
    <row r="23" spans="1:5" ht="14.45" customHeight="1" thickBot="1">
      <c r="A23" s="461" t="s">
        <v>99</v>
      </c>
      <c r="B23" s="109">
        <v>16001</v>
      </c>
      <c r="D23" s="534"/>
    </row>
    <row r="24" spans="1:5" ht="14.45" customHeight="1">
      <c r="A24" s="463" t="s">
        <v>100</v>
      </c>
      <c r="B24" s="23">
        <v>553256</v>
      </c>
      <c r="D24" s="534"/>
    </row>
    <row r="25" spans="1:5" ht="14.45" customHeight="1">
      <c r="A25" s="464" t="s">
        <v>101</v>
      </c>
      <c r="B25" s="25">
        <v>129855</v>
      </c>
      <c r="D25" s="537"/>
    </row>
    <row r="26" spans="1:5" ht="14.45" customHeight="1">
      <c r="A26" s="465" t="s">
        <v>102</v>
      </c>
      <c r="B26" s="161">
        <v>683111</v>
      </c>
    </row>
    <row r="27" spans="1:5" ht="14.25" customHeight="1">
      <c r="A27" s="1045" t="s">
        <v>721</v>
      </c>
      <c r="B27" s="1045"/>
      <c r="C27" s="144"/>
      <c r="D27" s="144"/>
    </row>
    <row r="28" spans="1:5" ht="86.1" customHeight="1">
      <c r="A28" s="1044" t="s">
        <v>722</v>
      </c>
      <c r="B28" s="1044"/>
      <c r="C28" s="142"/>
      <c r="D28" s="142"/>
    </row>
    <row r="30" spans="1:5" ht="24" customHeight="1">
      <c r="A30" s="1040">
        <v>2021</v>
      </c>
      <c r="B30" s="1040"/>
    </row>
    <row r="31" spans="1:5">
      <c r="A31" s="143"/>
    </row>
    <row r="32" spans="1:5" ht="67.5" customHeight="1">
      <c r="A32" s="1041" t="s">
        <v>620</v>
      </c>
      <c r="B32" s="1041"/>
      <c r="E32" s="538"/>
    </row>
    <row r="33" spans="1:5" ht="14.1" customHeight="1" thickBot="1">
      <c r="A33" s="1042" t="s">
        <v>311</v>
      </c>
      <c r="B33" s="801" t="s">
        <v>312</v>
      </c>
      <c r="E33" s="538"/>
    </row>
    <row r="34" spans="1:5" ht="15" customHeight="1" thickBot="1">
      <c r="A34" s="1043"/>
      <c r="B34" s="961" t="s">
        <v>313</v>
      </c>
      <c r="D34" s="534"/>
      <c r="E34" s="538"/>
    </row>
    <row r="35" spans="1:5">
      <c r="A35" s="460" t="s">
        <v>84</v>
      </c>
      <c r="B35" s="65">
        <v>99803</v>
      </c>
      <c r="D35" s="534"/>
      <c r="E35" s="538"/>
    </row>
    <row r="36" spans="1:5">
      <c r="A36" s="461" t="s">
        <v>85</v>
      </c>
      <c r="B36" s="66">
        <v>100886</v>
      </c>
      <c r="D36" s="534"/>
      <c r="E36" s="538"/>
    </row>
    <row r="37" spans="1:5">
      <c r="A37" s="462" t="s">
        <v>86</v>
      </c>
      <c r="B37" s="67">
        <v>35076</v>
      </c>
      <c r="D37" s="534"/>
      <c r="E37" s="538"/>
    </row>
    <row r="38" spans="1:5">
      <c r="A38" s="461" t="s">
        <v>87</v>
      </c>
      <c r="B38" s="66">
        <v>19178</v>
      </c>
      <c r="D38" s="534"/>
      <c r="E38" s="538"/>
    </row>
    <row r="39" spans="1:5">
      <c r="A39" s="462" t="s">
        <v>88</v>
      </c>
      <c r="B39" s="67">
        <v>5843</v>
      </c>
      <c r="D39" s="534"/>
      <c r="E39" s="538"/>
    </row>
    <row r="40" spans="1:5">
      <c r="A40" s="461" t="s">
        <v>89</v>
      </c>
      <c r="B40" s="66">
        <v>17982</v>
      </c>
      <c r="D40" s="534"/>
      <c r="E40" s="538"/>
    </row>
    <row r="41" spans="1:5">
      <c r="A41" s="462" t="s">
        <v>90</v>
      </c>
      <c r="B41" s="67">
        <v>53738</v>
      </c>
      <c r="D41" s="534"/>
      <c r="E41" s="538"/>
    </row>
    <row r="42" spans="1:5">
      <c r="A42" s="461" t="s">
        <v>91</v>
      </c>
      <c r="B42" s="66">
        <v>11288</v>
      </c>
      <c r="D42" s="534"/>
      <c r="E42" s="538"/>
    </row>
    <row r="43" spans="1:5">
      <c r="A43" s="462" t="s">
        <v>92</v>
      </c>
      <c r="B43" s="67">
        <v>61661</v>
      </c>
      <c r="D43" s="534"/>
      <c r="E43" s="538"/>
    </row>
    <row r="44" spans="1:5">
      <c r="A44" s="461" t="s">
        <v>93</v>
      </c>
      <c r="B44" s="66">
        <v>130477</v>
      </c>
      <c r="D44" s="534"/>
      <c r="E44" s="538"/>
    </row>
    <row r="45" spans="1:5">
      <c r="A45" s="462" t="s">
        <v>94</v>
      </c>
      <c r="B45" s="67">
        <v>33813</v>
      </c>
      <c r="D45" s="534"/>
      <c r="E45" s="538"/>
    </row>
    <row r="46" spans="1:5">
      <c r="A46" s="461" t="s">
        <v>95</v>
      </c>
      <c r="B46" s="66">
        <v>6927</v>
      </c>
      <c r="D46" s="534"/>
      <c r="E46" s="538"/>
    </row>
    <row r="47" spans="1:5">
      <c r="A47" s="462" t="s">
        <v>96</v>
      </c>
      <c r="B47" s="67">
        <v>30774</v>
      </c>
      <c r="D47" s="534"/>
      <c r="E47" s="538"/>
    </row>
    <row r="48" spans="1:5">
      <c r="A48" s="461" t="s">
        <v>97</v>
      </c>
      <c r="B48" s="66">
        <v>16136</v>
      </c>
      <c r="D48" s="535"/>
      <c r="E48" s="538"/>
    </row>
    <row r="49" spans="1:5">
      <c r="A49" s="462" t="s">
        <v>98</v>
      </c>
      <c r="B49" s="536">
        <v>22071</v>
      </c>
      <c r="D49" s="534"/>
      <c r="E49" s="538"/>
    </row>
    <row r="50" spans="1:5" ht="15.75" thickBot="1">
      <c r="A50" s="461" t="s">
        <v>99</v>
      </c>
      <c r="B50" s="109">
        <v>15895</v>
      </c>
      <c r="D50" s="534"/>
      <c r="E50" s="538"/>
    </row>
    <row r="51" spans="1:5">
      <c r="A51" s="463" t="s">
        <v>100</v>
      </c>
      <c r="B51" s="23">
        <v>533201</v>
      </c>
      <c r="D51" s="534"/>
      <c r="E51" s="538"/>
    </row>
    <row r="52" spans="1:5">
      <c r="A52" s="464" t="s">
        <v>101</v>
      </c>
      <c r="B52" s="25">
        <v>128347</v>
      </c>
      <c r="D52" s="537"/>
      <c r="E52" s="538"/>
    </row>
    <row r="53" spans="1:5">
      <c r="A53" s="465" t="s">
        <v>102</v>
      </c>
      <c r="B53" s="161">
        <v>661548</v>
      </c>
      <c r="E53" s="538"/>
    </row>
    <row r="54" spans="1:5" s="380" customFormat="1" ht="12.75">
      <c r="A54" s="1045" t="s">
        <v>721</v>
      </c>
      <c r="B54" s="1045"/>
      <c r="C54" s="144"/>
      <c r="D54" s="144"/>
    </row>
    <row r="55" spans="1:5" ht="78" customHeight="1">
      <c r="A55" s="1044" t="s">
        <v>723</v>
      </c>
      <c r="B55" s="1044"/>
      <c r="C55" s="142"/>
      <c r="D55" s="142"/>
    </row>
    <row r="56" spans="1:5">
      <c r="A56" s="1039"/>
      <c r="B56" s="1039"/>
    </row>
    <row r="57" spans="1:5" ht="24" customHeight="1">
      <c r="A57" s="1040">
        <v>2020</v>
      </c>
      <c r="B57" s="1040"/>
    </row>
    <row r="58" spans="1:5">
      <c r="A58" s="143"/>
    </row>
    <row r="59" spans="1:5" ht="73.5" customHeight="1">
      <c r="A59" s="1041" t="s">
        <v>621</v>
      </c>
      <c r="B59" s="1041"/>
    </row>
    <row r="60" spans="1:5" ht="14.45" customHeight="1" thickBot="1">
      <c r="A60" s="1042" t="s">
        <v>311</v>
      </c>
      <c r="B60" s="801" t="s">
        <v>312</v>
      </c>
    </row>
    <row r="61" spans="1:5" ht="14.1" customHeight="1" thickBot="1">
      <c r="A61" s="1043"/>
      <c r="B61" s="961" t="s">
        <v>313</v>
      </c>
      <c r="D61" s="534"/>
    </row>
    <row r="62" spans="1:5">
      <c r="A62" s="460" t="s">
        <v>84</v>
      </c>
      <c r="B62" s="65">
        <v>96434</v>
      </c>
      <c r="D62" s="534"/>
    </row>
    <row r="63" spans="1:5">
      <c r="A63" s="461" t="s">
        <v>85</v>
      </c>
      <c r="B63" s="66">
        <v>97317</v>
      </c>
      <c r="D63" s="534"/>
    </row>
    <row r="64" spans="1:5">
      <c r="A64" s="462" t="s">
        <v>86</v>
      </c>
      <c r="B64" s="67">
        <v>34098</v>
      </c>
      <c r="D64" s="534"/>
    </row>
    <row r="65" spans="1:4">
      <c r="A65" s="461" t="s">
        <v>87</v>
      </c>
      <c r="B65" s="66">
        <v>18500</v>
      </c>
      <c r="D65" s="534"/>
    </row>
    <row r="66" spans="1:4">
      <c r="A66" s="462" t="s">
        <v>88</v>
      </c>
      <c r="B66" s="67">
        <v>5714</v>
      </c>
      <c r="D66" s="534"/>
    </row>
    <row r="67" spans="1:4">
      <c r="A67" s="461" t="s">
        <v>89</v>
      </c>
      <c r="B67" s="66">
        <v>17629</v>
      </c>
      <c r="D67" s="534"/>
    </row>
    <row r="68" spans="1:4">
      <c r="A68" s="462" t="s">
        <v>90</v>
      </c>
      <c r="B68" s="67">
        <v>51302</v>
      </c>
      <c r="D68" s="534"/>
    </row>
    <row r="69" spans="1:4">
      <c r="A69" s="461" t="s">
        <v>91</v>
      </c>
      <c r="B69" s="66">
        <v>11206</v>
      </c>
      <c r="D69" s="534"/>
    </row>
    <row r="70" spans="1:4">
      <c r="A70" s="462" t="s">
        <v>92</v>
      </c>
      <c r="B70" s="67">
        <v>58547</v>
      </c>
      <c r="D70" s="534"/>
    </row>
    <row r="71" spans="1:4">
      <c r="A71" s="461" t="s">
        <v>93</v>
      </c>
      <c r="B71" s="66">
        <v>124265</v>
      </c>
      <c r="D71" s="534"/>
    </row>
    <row r="72" spans="1:4">
      <c r="A72" s="462" t="s">
        <v>94</v>
      </c>
      <c r="B72" s="67">
        <v>32960</v>
      </c>
      <c r="D72" s="534"/>
    </row>
    <row r="73" spans="1:4">
      <c r="A73" s="461" t="s">
        <v>95</v>
      </c>
      <c r="B73" s="66">
        <v>6708</v>
      </c>
      <c r="D73" s="534"/>
    </row>
    <row r="74" spans="1:4">
      <c r="A74" s="462" t="s">
        <v>96</v>
      </c>
      <c r="B74" s="67">
        <v>30191</v>
      </c>
      <c r="D74" s="534"/>
    </row>
    <row r="75" spans="1:4">
      <c r="A75" s="461" t="s">
        <v>97</v>
      </c>
      <c r="B75" s="66">
        <v>16111</v>
      </c>
      <c r="D75" s="535"/>
    </row>
    <row r="76" spans="1:4">
      <c r="A76" s="462" t="s">
        <v>98</v>
      </c>
      <c r="B76" s="67">
        <v>21039</v>
      </c>
      <c r="D76" s="534"/>
    </row>
    <row r="77" spans="1:4" ht="15.75" thickBot="1">
      <c r="A77" s="461" t="s">
        <v>99</v>
      </c>
      <c r="B77" s="109">
        <v>15609</v>
      </c>
      <c r="D77" s="534"/>
    </row>
    <row r="78" spans="1:4">
      <c r="A78" s="463" t="s">
        <v>100</v>
      </c>
      <c r="B78" s="23">
        <v>511915</v>
      </c>
      <c r="D78" s="534"/>
    </row>
    <row r="79" spans="1:4">
      <c r="A79" s="464" t="s">
        <v>101</v>
      </c>
      <c r="B79" s="25">
        <v>125715</v>
      </c>
      <c r="D79" s="537"/>
    </row>
    <row r="80" spans="1:4">
      <c r="A80" s="465" t="s">
        <v>102</v>
      </c>
      <c r="B80" s="161">
        <v>637630</v>
      </c>
    </row>
    <row r="81" spans="1:16352" ht="14.25" customHeight="1">
      <c r="A81" s="1046" t="s">
        <v>724</v>
      </c>
      <c r="B81" s="1046"/>
      <c r="C81" s="144"/>
      <c r="D81" s="144"/>
    </row>
    <row r="82" spans="1:16352" s="380" customFormat="1" ht="79.7" customHeight="1">
      <c r="A82" s="1044" t="s">
        <v>725</v>
      </c>
      <c r="B82" s="1044"/>
      <c r="C82" s="142"/>
      <c r="D82" s="142"/>
      <c r="E82" s="144"/>
      <c r="F82" s="144"/>
      <c r="G82" s="144"/>
      <c r="H82" s="144"/>
      <c r="I82" s="144"/>
      <c r="J82" s="144"/>
      <c r="K82" s="144"/>
      <c r="L82" s="144"/>
      <c r="M82" s="144"/>
      <c r="N82" s="144"/>
      <c r="O82" s="144"/>
      <c r="P82" s="144"/>
      <c r="Q82" s="144"/>
      <c r="R82" s="144"/>
      <c r="S82" s="144"/>
      <c r="T82" s="144"/>
      <c r="U82" s="144"/>
      <c r="V82" s="144"/>
      <c r="W82" s="144"/>
      <c r="X82" s="144"/>
      <c r="Y82" s="144"/>
      <c r="Z82" s="144"/>
      <c r="AA82" s="144"/>
      <c r="AB82" s="144"/>
      <c r="AC82" s="144"/>
      <c r="AD82" s="144"/>
      <c r="AE82" s="144"/>
      <c r="AF82" s="144"/>
      <c r="AG82" s="144"/>
      <c r="AH82" s="144"/>
      <c r="AI82" s="144"/>
      <c r="AJ82" s="144"/>
      <c r="AK82" s="144"/>
      <c r="AL82" s="144"/>
      <c r="AM82" s="144"/>
      <c r="AN82" s="144"/>
      <c r="AO82" s="144"/>
      <c r="AP82" s="144"/>
      <c r="AQ82" s="144"/>
      <c r="AR82" s="144"/>
      <c r="AS82" s="144"/>
      <c r="AT82" s="144"/>
      <c r="AU82" s="144"/>
      <c r="AV82" s="144"/>
      <c r="AW82" s="144"/>
      <c r="AX82" s="144"/>
      <c r="AY82" s="144"/>
      <c r="AZ82" s="144"/>
      <c r="BA82" s="144"/>
      <c r="BB82" s="144"/>
      <c r="BC82" s="144"/>
      <c r="BD82" s="144"/>
      <c r="BE82" s="144"/>
      <c r="BF82" s="144"/>
      <c r="BG82" s="144"/>
      <c r="BH82" s="144"/>
      <c r="BI82" s="144"/>
      <c r="BJ82" s="144"/>
      <c r="BK82" s="144"/>
      <c r="BL82" s="144"/>
      <c r="BM82" s="144"/>
      <c r="BN82" s="144"/>
      <c r="BO82" s="144"/>
      <c r="BP82" s="144"/>
      <c r="BQ82" s="144"/>
      <c r="BR82" s="144"/>
      <c r="BS82" s="144"/>
      <c r="BT82" s="144"/>
      <c r="BU82" s="144"/>
      <c r="BV82" s="144"/>
      <c r="BW82" s="144"/>
      <c r="BX82" s="144"/>
      <c r="BY82" s="144"/>
      <c r="BZ82" s="144"/>
      <c r="CA82" s="144"/>
      <c r="CB82" s="144"/>
      <c r="CC82" s="144"/>
      <c r="CD82" s="144"/>
      <c r="CE82" s="144"/>
      <c r="CF82" s="144"/>
      <c r="CG82" s="144"/>
      <c r="CH82" s="144"/>
      <c r="CI82" s="144"/>
      <c r="CJ82" s="144"/>
      <c r="CK82" s="144"/>
      <c r="CL82" s="144"/>
      <c r="CM82" s="144"/>
      <c r="CN82" s="144"/>
      <c r="CO82" s="144"/>
      <c r="CP82" s="144"/>
      <c r="CQ82" s="144"/>
      <c r="CR82" s="144"/>
      <c r="CS82" s="144"/>
      <c r="CT82" s="144"/>
      <c r="CU82" s="144"/>
      <c r="CV82" s="144"/>
      <c r="CW82" s="144"/>
      <c r="CX82" s="144"/>
      <c r="CY82" s="144"/>
      <c r="CZ82" s="144"/>
      <c r="DA82" s="144"/>
      <c r="DB82" s="144"/>
      <c r="DC82" s="144"/>
      <c r="DD82" s="144"/>
      <c r="DE82" s="144"/>
      <c r="DF82" s="144"/>
      <c r="DG82" s="144"/>
      <c r="DH82" s="144"/>
      <c r="DI82" s="144"/>
      <c r="DJ82" s="144"/>
      <c r="DK82" s="144"/>
      <c r="DL82" s="144"/>
      <c r="DM82" s="144"/>
      <c r="DN82" s="144"/>
      <c r="DO82" s="144"/>
      <c r="DP82" s="144"/>
      <c r="DQ82" s="144"/>
      <c r="DR82" s="144"/>
      <c r="DS82" s="144"/>
      <c r="DT82" s="144"/>
      <c r="DU82" s="144"/>
      <c r="DV82" s="144"/>
      <c r="DW82" s="144"/>
      <c r="DX82" s="144"/>
      <c r="DY82" s="144"/>
      <c r="DZ82" s="144"/>
      <c r="EA82" s="144"/>
      <c r="EB82" s="144"/>
      <c r="EC82" s="144"/>
      <c r="ED82" s="144"/>
      <c r="EE82" s="144"/>
      <c r="EF82" s="144"/>
      <c r="EG82" s="144"/>
      <c r="EH82" s="144"/>
      <c r="EI82" s="144"/>
      <c r="EJ82" s="144"/>
      <c r="EK82" s="144"/>
      <c r="EL82" s="144"/>
      <c r="EM82" s="144"/>
      <c r="EN82" s="144"/>
      <c r="EO82" s="144"/>
      <c r="EP82" s="144"/>
      <c r="EQ82" s="144"/>
      <c r="ER82" s="144"/>
      <c r="ES82" s="144"/>
      <c r="ET82" s="144"/>
      <c r="EU82" s="144"/>
      <c r="EV82" s="144"/>
      <c r="EW82" s="144"/>
      <c r="EX82" s="144"/>
      <c r="EY82" s="144"/>
      <c r="EZ82" s="144"/>
      <c r="FA82" s="144"/>
      <c r="FB82" s="144"/>
      <c r="FC82" s="144"/>
      <c r="FD82" s="144"/>
      <c r="FE82" s="144"/>
      <c r="FF82" s="144"/>
      <c r="FG82" s="144"/>
      <c r="FH82" s="144"/>
      <c r="FI82" s="144"/>
      <c r="FJ82" s="144"/>
      <c r="FK82" s="144"/>
      <c r="FL82" s="144"/>
      <c r="FM82" s="144"/>
      <c r="FN82" s="144"/>
      <c r="FO82" s="144"/>
      <c r="FP82" s="144"/>
      <c r="FQ82" s="144"/>
      <c r="FR82" s="144"/>
      <c r="FS82" s="144"/>
      <c r="FT82" s="144"/>
      <c r="FU82" s="144"/>
      <c r="FV82" s="144"/>
      <c r="FW82" s="144"/>
      <c r="FX82" s="144"/>
      <c r="FY82" s="144"/>
      <c r="FZ82" s="144"/>
      <c r="GA82" s="144"/>
      <c r="GB82" s="144"/>
      <c r="GC82" s="144"/>
      <c r="GD82" s="144"/>
      <c r="GE82" s="144"/>
      <c r="GF82" s="144"/>
      <c r="GG82" s="144"/>
      <c r="GH82" s="144"/>
      <c r="GI82" s="144"/>
      <c r="GJ82" s="144"/>
      <c r="GK82" s="144"/>
      <c r="GL82" s="144"/>
      <c r="GM82" s="144"/>
      <c r="GN82" s="144"/>
      <c r="GO82" s="144"/>
      <c r="GP82" s="144"/>
      <c r="GQ82" s="144"/>
      <c r="GR82" s="144"/>
      <c r="GS82" s="144"/>
      <c r="GT82" s="144"/>
      <c r="GU82" s="144"/>
      <c r="GV82" s="144"/>
      <c r="GW82" s="144"/>
      <c r="GX82" s="144"/>
      <c r="GY82" s="144"/>
      <c r="GZ82" s="144"/>
      <c r="HA82" s="144"/>
      <c r="HB82" s="144"/>
      <c r="HC82" s="144"/>
      <c r="HD82" s="144"/>
      <c r="HE82" s="144"/>
      <c r="HF82" s="144"/>
      <c r="HG82" s="144"/>
      <c r="HH82" s="144"/>
      <c r="HI82" s="144"/>
      <c r="HJ82" s="144"/>
      <c r="HK82" s="144"/>
      <c r="HL82" s="144"/>
      <c r="HM82" s="144"/>
      <c r="HN82" s="144"/>
      <c r="HO82" s="144"/>
      <c r="HP82" s="144"/>
      <c r="HQ82" s="144"/>
      <c r="HR82" s="144"/>
      <c r="HS82" s="144"/>
      <c r="HT82" s="144"/>
      <c r="HU82" s="144"/>
      <c r="HV82" s="144"/>
      <c r="HW82" s="144"/>
      <c r="HX82" s="144"/>
      <c r="HY82" s="144"/>
      <c r="HZ82" s="144"/>
      <c r="IA82" s="144"/>
      <c r="IB82" s="144"/>
      <c r="IC82" s="144"/>
      <c r="ID82" s="144"/>
      <c r="IE82" s="144"/>
      <c r="IF82" s="144"/>
      <c r="IG82" s="144"/>
      <c r="IH82" s="144"/>
      <c r="II82" s="144"/>
      <c r="IJ82" s="144"/>
      <c r="IK82" s="144"/>
      <c r="IL82" s="144"/>
      <c r="IM82" s="144"/>
      <c r="IN82" s="144"/>
      <c r="IO82" s="144"/>
      <c r="IP82" s="144"/>
      <c r="IQ82" s="144"/>
      <c r="IR82" s="144"/>
      <c r="IS82" s="144"/>
      <c r="IT82" s="144"/>
      <c r="IU82" s="144"/>
      <c r="IV82" s="144"/>
      <c r="IW82" s="144"/>
      <c r="IX82" s="144"/>
      <c r="IY82" s="144"/>
      <c r="IZ82" s="144"/>
      <c r="JA82" s="144"/>
      <c r="JB82" s="144"/>
      <c r="JC82" s="144"/>
      <c r="JD82" s="144"/>
      <c r="JE82" s="144"/>
      <c r="JF82" s="144"/>
      <c r="JG82" s="144"/>
      <c r="JH82" s="144"/>
      <c r="JI82" s="144"/>
      <c r="JJ82" s="144"/>
      <c r="JK82" s="144"/>
      <c r="JL82" s="144"/>
      <c r="JM82" s="144"/>
      <c r="JN82" s="144"/>
      <c r="JO82" s="144"/>
      <c r="JP82" s="144"/>
      <c r="JQ82" s="144"/>
      <c r="JR82" s="144"/>
      <c r="JS82" s="144"/>
      <c r="JT82" s="144"/>
      <c r="JU82" s="144"/>
      <c r="JV82" s="144"/>
      <c r="JW82" s="144"/>
      <c r="JX82" s="144"/>
      <c r="JY82" s="144"/>
      <c r="JZ82" s="144"/>
      <c r="KA82" s="144"/>
      <c r="KB82" s="144"/>
      <c r="KC82" s="144"/>
      <c r="KD82" s="144"/>
      <c r="KE82" s="144"/>
      <c r="KF82" s="144"/>
      <c r="KG82" s="144"/>
      <c r="KH82" s="144"/>
      <c r="KI82" s="144"/>
      <c r="KJ82" s="144"/>
      <c r="KK82" s="144"/>
      <c r="KL82" s="144"/>
      <c r="KM82" s="144"/>
      <c r="KN82" s="144"/>
      <c r="KO82" s="144"/>
      <c r="KP82" s="144"/>
      <c r="KQ82" s="144"/>
      <c r="KR82" s="144"/>
      <c r="KS82" s="144"/>
      <c r="KT82" s="144"/>
      <c r="KU82" s="144"/>
      <c r="KV82" s="144"/>
      <c r="KW82" s="144"/>
      <c r="KX82" s="144"/>
      <c r="KY82" s="144"/>
      <c r="KZ82" s="144"/>
      <c r="LA82" s="144"/>
      <c r="LB82" s="144"/>
      <c r="LC82" s="144"/>
      <c r="LD82" s="144"/>
      <c r="LE82" s="144"/>
      <c r="LF82" s="144"/>
      <c r="LG82" s="144"/>
      <c r="LH82" s="144"/>
      <c r="LI82" s="144"/>
      <c r="LJ82" s="144"/>
      <c r="LK82" s="144"/>
      <c r="LL82" s="144"/>
      <c r="LM82" s="144"/>
      <c r="LN82" s="144"/>
      <c r="LO82" s="144"/>
      <c r="LP82" s="144"/>
      <c r="LQ82" s="144"/>
      <c r="LR82" s="144"/>
      <c r="LS82" s="144"/>
      <c r="LT82" s="144"/>
      <c r="LU82" s="144"/>
      <c r="LV82" s="144"/>
      <c r="LW82" s="144"/>
      <c r="LX82" s="144"/>
      <c r="LY82" s="144"/>
      <c r="LZ82" s="144"/>
      <c r="MA82" s="144"/>
      <c r="MB82" s="144"/>
      <c r="MC82" s="144"/>
      <c r="MD82" s="144"/>
      <c r="ME82" s="144"/>
      <c r="MF82" s="144"/>
      <c r="MG82" s="144"/>
      <c r="MH82" s="144"/>
      <c r="MI82" s="144"/>
      <c r="MJ82" s="144"/>
      <c r="MK82" s="144"/>
      <c r="ML82" s="144"/>
      <c r="MM82" s="144"/>
      <c r="MN82" s="144"/>
      <c r="MO82" s="144"/>
      <c r="MP82" s="144"/>
      <c r="MQ82" s="144"/>
      <c r="MR82" s="144"/>
      <c r="MS82" s="144"/>
      <c r="MT82" s="144"/>
      <c r="MU82" s="144"/>
      <c r="MV82" s="144"/>
      <c r="MW82" s="144"/>
      <c r="MX82" s="144"/>
      <c r="MY82" s="144"/>
      <c r="MZ82" s="144"/>
      <c r="NA82" s="144"/>
      <c r="NB82" s="144"/>
      <c r="NC82" s="144"/>
      <c r="ND82" s="144"/>
      <c r="NE82" s="144"/>
      <c r="NF82" s="144"/>
      <c r="NG82" s="144"/>
      <c r="NH82" s="144"/>
      <c r="NI82" s="144"/>
      <c r="NJ82" s="144"/>
      <c r="NK82" s="144"/>
      <c r="NL82" s="144"/>
      <c r="NM82" s="144"/>
      <c r="NN82" s="144"/>
      <c r="NO82" s="144"/>
      <c r="NP82" s="144"/>
      <c r="NQ82" s="144"/>
      <c r="NR82" s="144"/>
      <c r="NS82" s="144"/>
      <c r="NT82" s="144"/>
      <c r="NU82" s="144"/>
      <c r="NV82" s="144"/>
      <c r="NW82" s="144"/>
      <c r="NX82" s="144"/>
      <c r="NY82" s="144"/>
      <c r="NZ82" s="144"/>
      <c r="OA82" s="144"/>
      <c r="OB82" s="144"/>
      <c r="OC82" s="144"/>
      <c r="OD82" s="144"/>
      <c r="OE82" s="144"/>
      <c r="OF82" s="144"/>
      <c r="OG82" s="144"/>
      <c r="OH82" s="144"/>
      <c r="OI82" s="144"/>
      <c r="OJ82" s="144"/>
      <c r="OK82" s="144"/>
      <c r="OL82" s="144"/>
      <c r="OM82" s="144"/>
      <c r="ON82" s="144"/>
      <c r="OO82" s="144"/>
      <c r="OP82" s="144"/>
      <c r="OQ82" s="144"/>
      <c r="OR82" s="144"/>
      <c r="OS82" s="144"/>
      <c r="OT82" s="144"/>
      <c r="OU82" s="144"/>
      <c r="OV82" s="144"/>
      <c r="OW82" s="144"/>
      <c r="OX82" s="144"/>
      <c r="OY82" s="144"/>
      <c r="OZ82" s="144"/>
      <c r="PA82" s="144"/>
      <c r="PB82" s="144"/>
      <c r="PC82" s="144"/>
      <c r="PD82" s="144"/>
      <c r="PE82" s="144"/>
      <c r="PF82" s="144"/>
      <c r="PG82" s="144"/>
      <c r="PH82" s="144"/>
      <c r="PI82" s="144"/>
      <c r="PJ82" s="144"/>
      <c r="PK82" s="144"/>
      <c r="PL82" s="144"/>
      <c r="PM82" s="144"/>
      <c r="PN82" s="144"/>
      <c r="PO82" s="144"/>
      <c r="PP82" s="144"/>
      <c r="PQ82" s="144"/>
      <c r="PR82" s="144"/>
      <c r="PS82" s="144"/>
      <c r="PT82" s="144"/>
      <c r="PU82" s="144"/>
      <c r="PV82" s="144"/>
      <c r="PW82" s="144"/>
      <c r="PX82" s="144"/>
      <c r="PY82" s="144"/>
      <c r="PZ82" s="144"/>
      <c r="QA82" s="144"/>
      <c r="QB82" s="144"/>
      <c r="QC82" s="144"/>
      <c r="QD82" s="144"/>
      <c r="QE82" s="144"/>
      <c r="QF82" s="144"/>
      <c r="QG82" s="144"/>
      <c r="QH82" s="144"/>
      <c r="QI82" s="144"/>
      <c r="QJ82" s="144"/>
      <c r="QK82" s="144"/>
      <c r="QL82" s="144"/>
      <c r="QM82" s="144"/>
      <c r="QN82" s="144"/>
      <c r="QO82" s="144"/>
      <c r="QP82" s="144"/>
      <c r="QQ82" s="144"/>
      <c r="QR82" s="144"/>
      <c r="QS82" s="144"/>
      <c r="QT82" s="144"/>
      <c r="QU82" s="144"/>
      <c r="QV82" s="144"/>
      <c r="QW82" s="144"/>
      <c r="QX82" s="144"/>
      <c r="QY82" s="144"/>
      <c r="QZ82" s="144"/>
      <c r="RA82" s="144"/>
      <c r="RB82" s="144"/>
      <c r="RC82" s="144"/>
      <c r="RD82" s="144"/>
      <c r="RE82" s="144"/>
      <c r="RF82" s="144"/>
      <c r="RG82" s="144"/>
      <c r="RH82" s="144"/>
      <c r="RI82" s="144"/>
      <c r="RJ82" s="144"/>
      <c r="RK82" s="144"/>
      <c r="RL82" s="144"/>
      <c r="RM82" s="144"/>
      <c r="RN82" s="144"/>
      <c r="RO82" s="144"/>
      <c r="RP82" s="144"/>
      <c r="RQ82" s="144"/>
      <c r="RR82" s="144"/>
      <c r="RS82" s="144"/>
      <c r="RT82" s="144"/>
      <c r="RU82" s="144"/>
      <c r="RV82" s="144"/>
      <c r="RW82" s="144"/>
      <c r="RX82" s="144"/>
      <c r="RY82" s="144"/>
      <c r="RZ82" s="144"/>
      <c r="SA82" s="144"/>
      <c r="SB82" s="144"/>
      <c r="SC82" s="144"/>
      <c r="SD82" s="144"/>
      <c r="SE82" s="144"/>
      <c r="SF82" s="144"/>
      <c r="SG82" s="144"/>
      <c r="SH82" s="144"/>
      <c r="SI82" s="144"/>
      <c r="SJ82" s="144"/>
      <c r="SK82" s="144"/>
      <c r="SL82" s="144"/>
      <c r="SM82" s="144"/>
      <c r="SN82" s="144"/>
      <c r="SO82" s="144"/>
      <c r="SP82" s="144"/>
      <c r="SQ82" s="144"/>
      <c r="SR82" s="144"/>
      <c r="SS82" s="144"/>
      <c r="ST82" s="144"/>
      <c r="SU82" s="144"/>
      <c r="SV82" s="144"/>
      <c r="SW82" s="144"/>
      <c r="SX82" s="144"/>
      <c r="SY82" s="144"/>
      <c r="SZ82" s="144"/>
      <c r="TA82" s="144"/>
      <c r="TB82" s="144"/>
      <c r="TC82" s="144"/>
      <c r="TD82" s="144"/>
      <c r="TE82" s="144"/>
      <c r="TF82" s="144"/>
      <c r="TG82" s="144"/>
      <c r="TH82" s="144"/>
      <c r="TI82" s="144"/>
      <c r="TJ82" s="144"/>
      <c r="TK82" s="144"/>
      <c r="TL82" s="144"/>
      <c r="TM82" s="144"/>
      <c r="TN82" s="144"/>
      <c r="TO82" s="144"/>
      <c r="TP82" s="144"/>
      <c r="TQ82" s="144"/>
      <c r="TR82" s="144"/>
      <c r="TS82" s="144"/>
      <c r="TT82" s="144"/>
      <c r="TU82" s="144"/>
      <c r="TV82" s="144"/>
      <c r="TW82" s="144"/>
      <c r="TX82" s="144"/>
      <c r="TY82" s="144"/>
      <c r="TZ82" s="144"/>
      <c r="UA82" s="144"/>
      <c r="UB82" s="144"/>
      <c r="UC82" s="144"/>
      <c r="UD82" s="144"/>
      <c r="UE82" s="144"/>
      <c r="UF82" s="144"/>
      <c r="UG82" s="144"/>
      <c r="UH82" s="144"/>
      <c r="UI82" s="144"/>
      <c r="UJ82" s="144"/>
      <c r="UK82" s="144"/>
      <c r="UL82" s="144"/>
      <c r="UM82" s="144"/>
      <c r="UN82" s="144"/>
      <c r="UO82" s="144"/>
      <c r="UP82" s="144"/>
      <c r="UQ82" s="144"/>
      <c r="UR82" s="144"/>
      <c r="US82" s="144"/>
      <c r="UT82" s="144"/>
      <c r="UU82" s="144"/>
      <c r="UV82" s="144"/>
      <c r="UW82" s="144"/>
      <c r="UX82" s="144"/>
      <c r="UY82" s="144"/>
      <c r="UZ82" s="144"/>
      <c r="VA82" s="144"/>
      <c r="VB82" s="144"/>
      <c r="VC82" s="144"/>
      <c r="VD82" s="144"/>
      <c r="VE82" s="144"/>
      <c r="VF82" s="144"/>
      <c r="VG82" s="144"/>
      <c r="VH82" s="144"/>
      <c r="VI82" s="144"/>
      <c r="VJ82" s="144"/>
      <c r="VK82" s="144"/>
      <c r="VL82" s="144"/>
      <c r="VM82" s="144"/>
      <c r="VN82" s="144"/>
      <c r="VO82" s="144"/>
      <c r="VP82" s="144"/>
      <c r="VQ82" s="144"/>
      <c r="VR82" s="144"/>
      <c r="VS82" s="144"/>
      <c r="VT82" s="144"/>
      <c r="VU82" s="144"/>
      <c r="VV82" s="144"/>
      <c r="VW82" s="144"/>
      <c r="VX82" s="144"/>
      <c r="VY82" s="144"/>
      <c r="VZ82" s="144"/>
      <c r="WA82" s="144"/>
      <c r="WB82" s="144"/>
      <c r="WC82" s="144"/>
      <c r="WD82" s="144"/>
      <c r="WE82" s="144"/>
      <c r="WF82" s="144"/>
      <c r="WG82" s="144"/>
      <c r="WH82" s="144"/>
      <c r="WI82" s="144"/>
      <c r="WJ82" s="144"/>
      <c r="WK82" s="144"/>
      <c r="WL82" s="144"/>
      <c r="WM82" s="144"/>
      <c r="WN82" s="144"/>
      <c r="WO82" s="144"/>
      <c r="WP82" s="144"/>
      <c r="WQ82" s="144"/>
      <c r="WR82" s="144"/>
      <c r="WS82" s="144"/>
      <c r="WT82" s="144"/>
      <c r="WU82" s="144"/>
      <c r="WV82" s="144"/>
      <c r="WW82" s="144"/>
      <c r="WX82" s="144"/>
      <c r="WY82" s="144"/>
      <c r="WZ82" s="144"/>
      <c r="XA82" s="144"/>
      <c r="XB82" s="144"/>
      <c r="XC82" s="144"/>
      <c r="XD82" s="144"/>
      <c r="XE82" s="144"/>
      <c r="XF82" s="144"/>
      <c r="XG82" s="144"/>
      <c r="XH82" s="144"/>
      <c r="XI82" s="144"/>
      <c r="XJ82" s="144"/>
      <c r="XK82" s="144"/>
      <c r="XL82" s="144"/>
      <c r="XM82" s="144"/>
      <c r="XN82" s="144"/>
      <c r="XO82" s="144"/>
      <c r="XP82" s="144"/>
      <c r="XQ82" s="144"/>
      <c r="XR82" s="144"/>
      <c r="XS82" s="144"/>
      <c r="XT82" s="144"/>
      <c r="XU82" s="144"/>
      <c r="XV82" s="144"/>
      <c r="XW82" s="144"/>
      <c r="XX82" s="144"/>
      <c r="XY82" s="144"/>
      <c r="XZ82" s="144"/>
      <c r="YA82" s="144"/>
      <c r="YB82" s="144"/>
      <c r="YC82" s="144"/>
      <c r="YD82" s="144"/>
      <c r="YE82" s="144"/>
      <c r="YF82" s="144"/>
      <c r="YG82" s="144"/>
      <c r="YH82" s="144"/>
      <c r="YI82" s="144"/>
      <c r="YJ82" s="144"/>
      <c r="YK82" s="144"/>
      <c r="YL82" s="144"/>
      <c r="YM82" s="144"/>
      <c r="YN82" s="144"/>
      <c r="YO82" s="144"/>
      <c r="YP82" s="144"/>
      <c r="YQ82" s="144"/>
      <c r="YR82" s="144"/>
      <c r="YS82" s="144"/>
      <c r="YT82" s="144"/>
      <c r="YU82" s="144"/>
      <c r="YV82" s="144"/>
      <c r="YW82" s="144"/>
      <c r="YX82" s="144"/>
      <c r="YY82" s="144"/>
      <c r="YZ82" s="144"/>
      <c r="ZA82" s="144"/>
      <c r="ZB82" s="144"/>
      <c r="ZC82" s="144"/>
      <c r="ZD82" s="144"/>
      <c r="ZE82" s="144"/>
      <c r="ZF82" s="144"/>
      <c r="ZG82" s="144"/>
      <c r="ZH82" s="144"/>
      <c r="ZI82" s="144"/>
      <c r="ZJ82" s="144"/>
      <c r="ZK82" s="144"/>
      <c r="ZL82" s="144"/>
      <c r="ZM82" s="144"/>
      <c r="ZN82" s="144"/>
      <c r="ZO82" s="144"/>
      <c r="ZP82" s="144"/>
      <c r="ZQ82" s="144"/>
      <c r="ZR82" s="144"/>
      <c r="ZS82" s="144"/>
      <c r="ZT82" s="144"/>
      <c r="ZU82" s="144"/>
      <c r="ZV82" s="144"/>
      <c r="ZW82" s="144"/>
      <c r="ZX82" s="144"/>
      <c r="ZY82" s="144"/>
      <c r="ZZ82" s="144"/>
      <c r="AAA82" s="144"/>
      <c r="AAB82" s="144"/>
      <c r="AAC82" s="144"/>
      <c r="AAD82" s="144"/>
      <c r="AAE82" s="144"/>
      <c r="AAF82" s="144"/>
      <c r="AAG82" s="144"/>
      <c r="AAH82" s="144"/>
      <c r="AAI82" s="144"/>
      <c r="AAJ82" s="144"/>
      <c r="AAK82" s="144"/>
      <c r="AAL82" s="144"/>
      <c r="AAM82" s="144"/>
      <c r="AAN82" s="144"/>
      <c r="AAO82" s="144"/>
      <c r="AAP82" s="144"/>
      <c r="AAQ82" s="144"/>
      <c r="AAR82" s="144"/>
      <c r="AAS82" s="144"/>
      <c r="AAT82" s="144"/>
      <c r="AAU82" s="144"/>
      <c r="AAV82" s="144"/>
      <c r="AAW82" s="144"/>
      <c r="AAX82" s="144"/>
      <c r="AAY82" s="144"/>
      <c r="AAZ82" s="144"/>
      <c r="ABA82" s="144"/>
      <c r="ABB82" s="144"/>
      <c r="ABC82" s="144"/>
      <c r="ABD82" s="144"/>
      <c r="ABE82" s="144"/>
      <c r="ABF82" s="144"/>
      <c r="ABG82" s="144"/>
      <c r="ABH82" s="144"/>
      <c r="ABI82" s="144"/>
      <c r="ABJ82" s="144"/>
      <c r="ABK82" s="144"/>
      <c r="ABL82" s="144"/>
      <c r="ABM82" s="144"/>
      <c r="ABN82" s="144"/>
      <c r="ABO82" s="144"/>
      <c r="ABP82" s="144"/>
      <c r="ABQ82" s="144"/>
      <c r="ABR82" s="144"/>
      <c r="ABS82" s="144"/>
      <c r="ABT82" s="144"/>
      <c r="ABU82" s="144"/>
      <c r="ABV82" s="144"/>
      <c r="ABW82" s="144"/>
      <c r="ABX82" s="144"/>
      <c r="ABY82" s="144"/>
      <c r="ABZ82" s="144"/>
      <c r="ACA82" s="144"/>
      <c r="ACB82" s="144"/>
      <c r="ACC82" s="144"/>
      <c r="ACD82" s="144"/>
      <c r="ACE82" s="144"/>
      <c r="ACF82" s="144"/>
      <c r="ACG82" s="144"/>
      <c r="ACH82" s="144"/>
      <c r="ACI82" s="144"/>
      <c r="ACJ82" s="144"/>
      <c r="ACK82" s="144"/>
      <c r="ACL82" s="144"/>
      <c r="ACM82" s="144"/>
      <c r="ACN82" s="144"/>
      <c r="ACO82" s="144"/>
      <c r="ACP82" s="144"/>
      <c r="ACQ82" s="144"/>
      <c r="ACR82" s="144"/>
      <c r="ACS82" s="144"/>
      <c r="ACT82" s="144"/>
      <c r="ACU82" s="144"/>
      <c r="ACV82" s="144"/>
      <c r="ACW82" s="144"/>
      <c r="ACX82" s="144"/>
      <c r="ACY82" s="144"/>
      <c r="ACZ82" s="144"/>
      <c r="ADA82" s="144"/>
      <c r="ADB82" s="144"/>
      <c r="ADC82" s="144"/>
      <c r="ADD82" s="144"/>
      <c r="ADE82" s="144"/>
      <c r="ADF82" s="144"/>
      <c r="ADG82" s="144"/>
      <c r="ADH82" s="144"/>
      <c r="ADI82" s="144"/>
      <c r="ADJ82" s="144"/>
      <c r="ADK82" s="144"/>
      <c r="ADL82" s="144"/>
      <c r="ADM82" s="144"/>
      <c r="ADN82" s="144"/>
      <c r="ADO82" s="144"/>
      <c r="ADP82" s="144"/>
      <c r="ADQ82" s="144"/>
      <c r="ADR82" s="144"/>
      <c r="ADS82" s="144"/>
      <c r="ADT82" s="144"/>
      <c r="ADU82" s="144"/>
      <c r="ADV82" s="144"/>
      <c r="ADW82" s="144"/>
      <c r="ADX82" s="144"/>
      <c r="ADY82" s="144"/>
      <c r="ADZ82" s="144"/>
      <c r="AEA82" s="144"/>
      <c r="AEB82" s="144"/>
      <c r="AEC82" s="144"/>
      <c r="AED82" s="144"/>
      <c r="AEE82" s="144"/>
      <c r="AEF82" s="144"/>
      <c r="AEG82" s="144"/>
      <c r="AEH82" s="144"/>
      <c r="AEI82" s="144"/>
      <c r="AEJ82" s="144"/>
      <c r="AEK82" s="144"/>
      <c r="AEL82" s="144"/>
      <c r="AEM82" s="144"/>
      <c r="AEN82" s="144"/>
      <c r="AEO82" s="144"/>
      <c r="AEP82" s="144"/>
      <c r="AEQ82" s="144"/>
      <c r="AER82" s="144"/>
      <c r="AES82" s="144"/>
      <c r="AET82" s="144"/>
      <c r="AEU82" s="144"/>
      <c r="AEV82" s="144"/>
      <c r="AEW82" s="144"/>
      <c r="AEX82" s="144"/>
      <c r="AEY82" s="144"/>
      <c r="AEZ82" s="144"/>
      <c r="AFA82" s="144"/>
      <c r="AFB82" s="144"/>
      <c r="AFC82" s="144"/>
      <c r="AFD82" s="144"/>
      <c r="AFE82" s="144"/>
      <c r="AFF82" s="144"/>
      <c r="AFG82" s="144"/>
      <c r="AFH82" s="144"/>
      <c r="AFI82" s="144"/>
      <c r="AFJ82" s="144"/>
      <c r="AFK82" s="144"/>
      <c r="AFL82" s="144"/>
      <c r="AFM82" s="144"/>
      <c r="AFN82" s="144"/>
      <c r="AFO82" s="144"/>
      <c r="AFP82" s="144"/>
      <c r="AFQ82" s="144"/>
      <c r="AFR82" s="144"/>
      <c r="AFS82" s="144"/>
      <c r="AFT82" s="144"/>
      <c r="AFU82" s="144"/>
      <c r="AFV82" s="144"/>
      <c r="AFW82" s="144"/>
      <c r="AFX82" s="144"/>
      <c r="AFY82" s="144"/>
      <c r="AFZ82" s="144"/>
      <c r="AGA82" s="144"/>
      <c r="AGB82" s="144"/>
      <c r="AGC82" s="144"/>
      <c r="AGD82" s="144"/>
      <c r="AGE82" s="144"/>
      <c r="AGF82" s="144"/>
      <c r="AGG82" s="144"/>
      <c r="AGH82" s="144"/>
      <c r="AGI82" s="144"/>
      <c r="AGJ82" s="144"/>
      <c r="AGK82" s="144"/>
      <c r="AGL82" s="144"/>
      <c r="AGM82" s="144"/>
      <c r="AGN82" s="144"/>
      <c r="AGO82" s="144"/>
      <c r="AGP82" s="144"/>
      <c r="AGQ82" s="144"/>
      <c r="AGR82" s="144"/>
      <c r="AGS82" s="144"/>
      <c r="AGT82" s="144"/>
      <c r="AGU82" s="144"/>
      <c r="AGV82" s="144"/>
      <c r="AGW82" s="144"/>
      <c r="AGX82" s="144"/>
      <c r="AGY82" s="144"/>
      <c r="AGZ82" s="144"/>
      <c r="AHA82" s="144"/>
      <c r="AHB82" s="144"/>
      <c r="AHC82" s="144"/>
      <c r="AHD82" s="144"/>
      <c r="AHE82" s="144"/>
      <c r="AHF82" s="144"/>
      <c r="AHG82" s="144"/>
      <c r="AHH82" s="144"/>
      <c r="AHI82" s="144"/>
      <c r="AHJ82" s="144"/>
      <c r="AHK82" s="144"/>
      <c r="AHL82" s="144"/>
      <c r="AHM82" s="144"/>
      <c r="AHN82" s="144"/>
      <c r="AHO82" s="144"/>
      <c r="AHP82" s="144"/>
      <c r="AHQ82" s="144"/>
      <c r="AHR82" s="144"/>
      <c r="AHS82" s="144"/>
      <c r="AHT82" s="144"/>
      <c r="AHU82" s="144"/>
      <c r="AHV82" s="144"/>
      <c r="AHW82" s="144"/>
      <c r="AHX82" s="144"/>
      <c r="AHY82" s="144"/>
      <c r="AHZ82" s="144"/>
      <c r="AIA82" s="144"/>
      <c r="AIB82" s="144"/>
      <c r="AIC82" s="144"/>
      <c r="AID82" s="144"/>
      <c r="AIE82" s="144"/>
      <c r="AIF82" s="144"/>
      <c r="AIG82" s="144"/>
      <c r="AIH82" s="144"/>
      <c r="AII82" s="144"/>
      <c r="AIJ82" s="144"/>
      <c r="AIK82" s="144"/>
      <c r="AIL82" s="144"/>
      <c r="AIM82" s="144"/>
      <c r="AIN82" s="144"/>
      <c r="AIO82" s="144"/>
      <c r="AIP82" s="144"/>
      <c r="AIQ82" s="144"/>
      <c r="AIR82" s="144"/>
      <c r="AIS82" s="144"/>
      <c r="AIT82" s="144"/>
      <c r="AIU82" s="144"/>
      <c r="AIV82" s="144"/>
      <c r="AIW82" s="144"/>
      <c r="AIX82" s="144"/>
      <c r="AIY82" s="144"/>
      <c r="AIZ82" s="144"/>
      <c r="AJA82" s="144"/>
      <c r="AJB82" s="144"/>
      <c r="AJC82" s="144"/>
      <c r="AJD82" s="144"/>
      <c r="AJE82" s="144"/>
      <c r="AJF82" s="144"/>
      <c r="AJG82" s="144"/>
      <c r="AJH82" s="144"/>
      <c r="AJI82" s="144"/>
      <c r="AJJ82" s="144"/>
      <c r="AJK82" s="144"/>
      <c r="AJL82" s="144"/>
      <c r="AJM82" s="144"/>
      <c r="AJN82" s="144"/>
      <c r="AJO82" s="144"/>
      <c r="AJP82" s="144"/>
      <c r="AJQ82" s="144"/>
      <c r="AJR82" s="144"/>
      <c r="AJS82" s="144"/>
      <c r="AJT82" s="144"/>
      <c r="AJU82" s="144"/>
      <c r="AJV82" s="144"/>
      <c r="AJW82" s="144"/>
      <c r="AJX82" s="144"/>
      <c r="AJY82" s="144"/>
      <c r="AJZ82" s="144"/>
      <c r="AKA82" s="144"/>
      <c r="AKB82" s="144"/>
      <c r="AKC82" s="144"/>
      <c r="AKD82" s="144"/>
      <c r="AKE82" s="144"/>
      <c r="AKF82" s="144"/>
      <c r="AKG82" s="144"/>
      <c r="AKH82" s="144"/>
      <c r="AKI82" s="144"/>
      <c r="AKJ82" s="144"/>
      <c r="AKK82" s="144"/>
      <c r="AKL82" s="144"/>
      <c r="AKM82" s="144"/>
      <c r="AKN82" s="144"/>
      <c r="AKO82" s="144"/>
      <c r="AKP82" s="144"/>
      <c r="AKQ82" s="144"/>
      <c r="AKR82" s="144"/>
      <c r="AKS82" s="144"/>
      <c r="AKT82" s="144"/>
      <c r="AKU82" s="144"/>
      <c r="AKV82" s="144"/>
      <c r="AKW82" s="144"/>
      <c r="AKX82" s="144"/>
      <c r="AKY82" s="144"/>
      <c r="AKZ82" s="144"/>
      <c r="ALA82" s="144"/>
      <c r="ALB82" s="144"/>
      <c r="ALC82" s="144"/>
      <c r="ALD82" s="144"/>
      <c r="ALE82" s="144"/>
      <c r="ALF82" s="144"/>
      <c r="ALG82" s="144"/>
      <c r="ALH82" s="144"/>
      <c r="ALI82" s="144"/>
      <c r="ALJ82" s="144"/>
      <c r="ALK82" s="144"/>
      <c r="ALL82" s="144"/>
      <c r="ALM82" s="144"/>
      <c r="ALN82" s="144"/>
      <c r="ALO82" s="144"/>
      <c r="ALP82" s="144"/>
      <c r="ALQ82" s="144"/>
      <c r="ALR82" s="144"/>
      <c r="ALS82" s="144"/>
      <c r="ALT82" s="144"/>
      <c r="ALU82" s="144"/>
      <c r="ALV82" s="144"/>
      <c r="ALW82" s="144"/>
      <c r="ALX82" s="144"/>
      <c r="ALY82" s="144"/>
      <c r="ALZ82" s="144"/>
      <c r="AMA82" s="144"/>
      <c r="AMB82" s="144"/>
      <c r="AMC82" s="144"/>
      <c r="AMD82" s="144"/>
      <c r="AME82" s="144"/>
      <c r="AMF82" s="144"/>
      <c r="AMG82" s="144"/>
      <c r="AMH82" s="144"/>
      <c r="AMI82" s="144"/>
      <c r="AMJ82" s="144"/>
      <c r="AMK82" s="144"/>
      <c r="AML82" s="144"/>
      <c r="AMM82" s="144"/>
      <c r="AMN82" s="144"/>
      <c r="AMO82" s="144"/>
      <c r="AMP82" s="144"/>
      <c r="AMQ82" s="144"/>
      <c r="AMR82" s="144"/>
      <c r="AMS82" s="144"/>
      <c r="AMT82" s="144"/>
      <c r="AMU82" s="144"/>
      <c r="AMV82" s="144"/>
      <c r="AMW82" s="144"/>
      <c r="AMX82" s="144"/>
      <c r="AMY82" s="144"/>
      <c r="AMZ82" s="144"/>
      <c r="ANA82" s="144"/>
      <c r="ANB82" s="144"/>
      <c r="ANC82" s="144"/>
      <c r="AND82" s="144"/>
      <c r="ANE82" s="144"/>
      <c r="ANF82" s="144"/>
      <c r="ANG82" s="144"/>
      <c r="ANH82" s="144"/>
      <c r="ANI82" s="144"/>
      <c r="ANJ82" s="144"/>
      <c r="ANK82" s="144"/>
      <c r="ANL82" s="144"/>
      <c r="ANM82" s="144"/>
      <c r="ANN82" s="144"/>
      <c r="ANO82" s="144"/>
      <c r="ANP82" s="144"/>
      <c r="ANQ82" s="144"/>
      <c r="ANR82" s="144"/>
      <c r="ANS82" s="144"/>
      <c r="ANT82" s="144"/>
      <c r="ANU82" s="144"/>
      <c r="ANV82" s="144"/>
      <c r="ANW82" s="144"/>
      <c r="ANX82" s="144"/>
      <c r="ANY82" s="144"/>
      <c r="ANZ82" s="144"/>
      <c r="AOA82" s="144"/>
      <c r="AOB82" s="144"/>
      <c r="AOC82" s="144"/>
      <c r="AOD82" s="144"/>
      <c r="AOE82" s="144"/>
      <c r="AOF82" s="144"/>
      <c r="AOG82" s="144"/>
      <c r="AOH82" s="144"/>
      <c r="AOI82" s="144"/>
      <c r="AOJ82" s="144"/>
      <c r="AOK82" s="144"/>
      <c r="AOL82" s="144"/>
      <c r="AOM82" s="144"/>
      <c r="AON82" s="144"/>
      <c r="AOO82" s="144"/>
      <c r="AOP82" s="144"/>
      <c r="AOQ82" s="144"/>
      <c r="AOR82" s="144"/>
      <c r="AOS82" s="144"/>
      <c r="AOT82" s="144"/>
      <c r="AOU82" s="144"/>
      <c r="AOV82" s="144"/>
      <c r="AOW82" s="144"/>
      <c r="AOX82" s="144"/>
      <c r="AOY82" s="144"/>
      <c r="AOZ82" s="144"/>
      <c r="APA82" s="144"/>
      <c r="APB82" s="144"/>
      <c r="APC82" s="144"/>
      <c r="APD82" s="144"/>
      <c r="APE82" s="144"/>
      <c r="APF82" s="144"/>
      <c r="APG82" s="144"/>
      <c r="APH82" s="144"/>
      <c r="API82" s="144"/>
      <c r="APJ82" s="144"/>
      <c r="APK82" s="144"/>
      <c r="APL82" s="144"/>
      <c r="APM82" s="144"/>
      <c r="APN82" s="144"/>
      <c r="APO82" s="144"/>
      <c r="APP82" s="144"/>
      <c r="APQ82" s="144"/>
      <c r="APR82" s="144"/>
      <c r="APS82" s="144"/>
      <c r="APT82" s="144"/>
      <c r="APU82" s="144"/>
      <c r="APV82" s="144"/>
      <c r="APW82" s="144"/>
      <c r="APX82" s="144"/>
      <c r="APY82" s="144"/>
      <c r="APZ82" s="144"/>
      <c r="AQA82" s="144"/>
      <c r="AQB82" s="144"/>
      <c r="AQC82" s="144"/>
      <c r="AQD82" s="144"/>
      <c r="AQE82" s="144"/>
      <c r="AQF82" s="144"/>
      <c r="AQG82" s="144"/>
      <c r="AQH82" s="144"/>
      <c r="AQI82" s="144"/>
      <c r="AQJ82" s="144"/>
      <c r="AQK82" s="144"/>
      <c r="AQL82" s="144"/>
      <c r="AQM82" s="144"/>
      <c r="AQN82" s="144"/>
      <c r="AQO82" s="144"/>
      <c r="AQP82" s="144"/>
      <c r="AQQ82" s="144"/>
      <c r="AQR82" s="144"/>
      <c r="AQS82" s="144"/>
      <c r="AQT82" s="144"/>
      <c r="AQU82" s="144"/>
      <c r="AQV82" s="144"/>
      <c r="AQW82" s="144"/>
      <c r="AQX82" s="144"/>
      <c r="AQY82" s="144"/>
      <c r="AQZ82" s="144"/>
      <c r="ARA82" s="144"/>
      <c r="ARB82" s="144"/>
      <c r="ARC82" s="144"/>
      <c r="ARD82" s="144"/>
      <c r="ARE82" s="144"/>
      <c r="ARF82" s="144"/>
      <c r="ARG82" s="144"/>
      <c r="ARH82" s="144"/>
      <c r="ARI82" s="144"/>
      <c r="ARJ82" s="144"/>
      <c r="ARK82" s="144"/>
      <c r="ARL82" s="144"/>
      <c r="ARM82" s="144"/>
      <c r="ARN82" s="144"/>
      <c r="ARO82" s="144"/>
      <c r="ARP82" s="144"/>
      <c r="ARQ82" s="144"/>
      <c r="ARR82" s="144"/>
      <c r="ARS82" s="144"/>
      <c r="ART82" s="144"/>
      <c r="ARU82" s="144"/>
      <c r="ARV82" s="144"/>
      <c r="ARW82" s="144"/>
      <c r="ARX82" s="144"/>
      <c r="ARY82" s="144"/>
      <c r="ARZ82" s="144"/>
      <c r="ASA82" s="144"/>
      <c r="ASB82" s="144"/>
      <c r="ASC82" s="144"/>
      <c r="ASD82" s="144"/>
      <c r="ASE82" s="144"/>
      <c r="ASF82" s="144"/>
      <c r="ASG82" s="144"/>
      <c r="ASH82" s="144"/>
      <c r="ASI82" s="144"/>
      <c r="ASJ82" s="144"/>
      <c r="ASK82" s="144"/>
      <c r="ASL82" s="144"/>
      <c r="ASM82" s="144"/>
      <c r="ASN82" s="144"/>
      <c r="ASO82" s="144"/>
      <c r="ASP82" s="144"/>
      <c r="ASQ82" s="144"/>
      <c r="ASR82" s="144"/>
      <c r="ASS82" s="144"/>
      <c r="AST82" s="144"/>
      <c r="ASU82" s="144"/>
      <c r="ASV82" s="144"/>
      <c r="ASW82" s="144"/>
      <c r="ASX82" s="144"/>
      <c r="ASY82" s="144"/>
      <c r="ASZ82" s="144"/>
      <c r="ATA82" s="144"/>
      <c r="ATB82" s="144"/>
      <c r="ATC82" s="144"/>
      <c r="ATD82" s="144"/>
      <c r="ATE82" s="144"/>
      <c r="ATF82" s="144"/>
      <c r="ATG82" s="144"/>
      <c r="ATH82" s="144"/>
      <c r="ATI82" s="144"/>
      <c r="ATJ82" s="144"/>
      <c r="ATK82" s="144"/>
      <c r="ATL82" s="144"/>
      <c r="ATM82" s="144"/>
      <c r="ATN82" s="144"/>
      <c r="ATO82" s="144"/>
      <c r="ATP82" s="144"/>
      <c r="ATQ82" s="144"/>
      <c r="ATR82" s="144"/>
      <c r="ATS82" s="144"/>
      <c r="ATT82" s="144"/>
      <c r="ATU82" s="144"/>
      <c r="ATV82" s="144"/>
      <c r="ATW82" s="144"/>
      <c r="ATX82" s="144"/>
      <c r="ATY82" s="144"/>
      <c r="ATZ82" s="144"/>
      <c r="AUA82" s="144"/>
      <c r="AUB82" s="144"/>
      <c r="AUC82" s="144"/>
      <c r="AUD82" s="144"/>
      <c r="AUE82" s="144"/>
      <c r="AUF82" s="144"/>
      <c r="AUG82" s="144"/>
      <c r="AUH82" s="144"/>
      <c r="AUI82" s="144"/>
      <c r="AUJ82" s="144"/>
      <c r="AUK82" s="144"/>
      <c r="AUL82" s="144"/>
      <c r="AUM82" s="144"/>
      <c r="AUN82" s="144"/>
      <c r="AUO82" s="144"/>
      <c r="AUP82" s="144"/>
      <c r="AUQ82" s="144"/>
      <c r="AUR82" s="144"/>
      <c r="AUS82" s="144"/>
      <c r="AUT82" s="144"/>
      <c r="AUU82" s="144"/>
      <c r="AUV82" s="144"/>
      <c r="AUW82" s="144"/>
      <c r="AUX82" s="144"/>
      <c r="AUY82" s="144"/>
      <c r="AUZ82" s="144"/>
      <c r="AVA82" s="144"/>
      <c r="AVB82" s="144"/>
      <c r="AVC82" s="144"/>
      <c r="AVD82" s="144"/>
      <c r="AVE82" s="144"/>
      <c r="AVF82" s="144"/>
      <c r="AVG82" s="144"/>
      <c r="AVH82" s="144"/>
      <c r="AVI82" s="144"/>
      <c r="AVJ82" s="144"/>
      <c r="AVK82" s="144"/>
      <c r="AVL82" s="144"/>
      <c r="AVM82" s="144"/>
      <c r="AVN82" s="144"/>
      <c r="AVO82" s="144"/>
      <c r="AVP82" s="144"/>
      <c r="AVQ82" s="144"/>
      <c r="AVR82" s="144"/>
      <c r="AVS82" s="144"/>
      <c r="AVT82" s="144"/>
      <c r="AVU82" s="144"/>
      <c r="AVV82" s="144"/>
      <c r="AVW82" s="144"/>
      <c r="AVX82" s="144"/>
      <c r="AVY82" s="144"/>
      <c r="AVZ82" s="144"/>
      <c r="AWA82" s="144"/>
      <c r="AWB82" s="144"/>
      <c r="AWC82" s="144"/>
      <c r="AWD82" s="144"/>
      <c r="AWE82" s="144"/>
      <c r="AWF82" s="144"/>
      <c r="AWG82" s="144"/>
      <c r="AWH82" s="144"/>
      <c r="AWI82" s="144"/>
      <c r="AWJ82" s="144"/>
      <c r="AWK82" s="144"/>
      <c r="AWL82" s="144"/>
      <c r="AWM82" s="144"/>
      <c r="AWN82" s="144"/>
      <c r="AWO82" s="144"/>
      <c r="AWP82" s="144"/>
      <c r="AWQ82" s="144"/>
      <c r="AWR82" s="144"/>
      <c r="AWS82" s="144"/>
      <c r="AWT82" s="144"/>
      <c r="AWU82" s="144"/>
      <c r="AWV82" s="144"/>
      <c r="AWW82" s="144"/>
      <c r="AWX82" s="144"/>
      <c r="AWY82" s="144"/>
      <c r="AWZ82" s="144"/>
      <c r="AXA82" s="144"/>
      <c r="AXB82" s="144"/>
      <c r="AXC82" s="144"/>
      <c r="AXD82" s="144"/>
      <c r="AXE82" s="144"/>
      <c r="AXF82" s="144"/>
      <c r="AXG82" s="144"/>
      <c r="AXH82" s="144"/>
      <c r="AXI82" s="144"/>
      <c r="AXJ82" s="144"/>
      <c r="AXK82" s="144"/>
      <c r="AXL82" s="144"/>
      <c r="AXM82" s="144"/>
      <c r="AXN82" s="144"/>
      <c r="AXO82" s="144"/>
      <c r="AXP82" s="144"/>
      <c r="AXQ82" s="144"/>
      <c r="AXR82" s="144"/>
      <c r="AXS82" s="144"/>
      <c r="AXT82" s="144"/>
      <c r="AXU82" s="144"/>
      <c r="AXV82" s="144"/>
      <c r="AXW82" s="144"/>
      <c r="AXX82" s="144"/>
      <c r="AXY82" s="144"/>
      <c r="AXZ82" s="144"/>
      <c r="AYA82" s="144"/>
      <c r="AYB82" s="144"/>
      <c r="AYC82" s="144"/>
      <c r="AYD82" s="144"/>
      <c r="AYE82" s="144"/>
      <c r="AYF82" s="144"/>
      <c r="AYG82" s="144"/>
      <c r="AYH82" s="144"/>
      <c r="AYI82" s="144"/>
      <c r="AYJ82" s="144"/>
      <c r="AYK82" s="144"/>
      <c r="AYL82" s="144"/>
      <c r="AYM82" s="144"/>
      <c r="AYN82" s="144"/>
      <c r="AYO82" s="144"/>
      <c r="AYP82" s="144"/>
      <c r="AYQ82" s="144"/>
      <c r="AYR82" s="144"/>
      <c r="AYS82" s="144"/>
      <c r="AYT82" s="144"/>
      <c r="AYU82" s="144"/>
      <c r="AYV82" s="144"/>
      <c r="AYW82" s="144"/>
      <c r="AYX82" s="144"/>
      <c r="AYY82" s="144"/>
      <c r="AYZ82" s="144"/>
      <c r="AZA82" s="144"/>
      <c r="AZB82" s="144"/>
      <c r="AZC82" s="144"/>
      <c r="AZD82" s="144"/>
      <c r="AZE82" s="144"/>
      <c r="AZF82" s="144"/>
      <c r="AZG82" s="144"/>
      <c r="AZH82" s="144"/>
      <c r="AZI82" s="144"/>
      <c r="AZJ82" s="144"/>
      <c r="AZK82" s="144"/>
      <c r="AZL82" s="144"/>
      <c r="AZM82" s="144"/>
      <c r="AZN82" s="144"/>
      <c r="AZO82" s="144"/>
      <c r="AZP82" s="144"/>
      <c r="AZQ82" s="144"/>
      <c r="AZR82" s="144"/>
      <c r="AZS82" s="144"/>
      <c r="AZT82" s="144"/>
      <c r="AZU82" s="144"/>
      <c r="AZV82" s="144"/>
      <c r="AZW82" s="144"/>
      <c r="AZX82" s="144"/>
      <c r="AZY82" s="144"/>
      <c r="AZZ82" s="144"/>
      <c r="BAA82" s="144"/>
      <c r="BAB82" s="144"/>
      <c r="BAC82" s="144"/>
      <c r="BAD82" s="144"/>
      <c r="BAE82" s="144"/>
      <c r="BAF82" s="144"/>
      <c r="BAG82" s="144"/>
      <c r="BAH82" s="144"/>
      <c r="BAI82" s="144"/>
      <c r="BAJ82" s="144"/>
      <c r="BAK82" s="144"/>
      <c r="BAL82" s="144"/>
      <c r="BAM82" s="144"/>
      <c r="BAN82" s="144"/>
      <c r="BAO82" s="144"/>
      <c r="BAP82" s="144"/>
      <c r="BAQ82" s="144"/>
      <c r="BAR82" s="144"/>
      <c r="BAS82" s="144"/>
      <c r="BAT82" s="144"/>
      <c r="BAU82" s="144"/>
      <c r="BAV82" s="144"/>
      <c r="BAW82" s="144"/>
      <c r="BAX82" s="144"/>
      <c r="BAY82" s="144"/>
      <c r="BAZ82" s="144"/>
      <c r="BBA82" s="144"/>
      <c r="BBB82" s="144"/>
      <c r="BBC82" s="144"/>
      <c r="BBD82" s="144"/>
      <c r="BBE82" s="144"/>
      <c r="BBF82" s="144"/>
      <c r="BBG82" s="144"/>
      <c r="BBH82" s="144"/>
      <c r="BBI82" s="144"/>
      <c r="BBJ82" s="144"/>
      <c r="BBK82" s="144"/>
      <c r="BBL82" s="144"/>
      <c r="BBM82" s="144"/>
      <c r="BBN82" s="144"/>
      <c r="BBO82" s="144"/>
      <c r="BBP82" s="144"/>
      <c r="BBQ82" s="144"/>
      <c r="BBR82" s="144"/>
      <c r="BBS82" s="144"/>
      <c r="BBT82" s="144"/>
      <c r="BBU82" s="144"/>
      <c r="BBV82" s="144"/>
      <c r="BBW82" s="144"/>
      <c r="BBX82" s="144"/>
      <c r="BBY82" s="144"/>
      <c r="BBZ82" s="144"/>
      <c r="BCA82" s="144"/>
      <c r="BCB82" s="144"/>
      <c r="BCC82" s="144"/>
      <c r="BCD82" s="144"/>
      <c r="BCE82" s="144"/>
      <c r="BCF82" s="144"/>
      <c r="BCG82" s="144"/>
      <c r="BCH82" s="144"/>
      <c r="BCI82" s="144"/>
      <c r="BCJ82" s="144"/>
      <c r="BCK82" s="144"/>
      <c r="BCL82" s="144"/>
      <c r="BCM82" s="144"/>
      <c r="BCN82" s="144"/>
      <c r="BCO82" s="144"/>
      <c r="BCP82" s="144"/>
      <c r="BCQ82" s="144"/>
      <c r="BCR82" s="144"/>
      <c r="BCS82" s="144"/>
      <c r="BCT82" s="144"/>
      <c r="BCU82" s="144"/>
      <c r="BCV82" s="144"/>
      <c r="BCW82" s="144"/>
      <c r="BCX82" s="144"/>
      <c r="BCY82" s="144"/>
      <c r="BCZ82" s="144"/>
      <c r="BDA82" s="144"/>
      <c r="BDB82" s="144"/>
      <c r="BDC82" s="144"/>
      <c r="BDD82" s="144"/>
      <c r="BDE82" s="144"/>
      <c r="BDF82" s="144"/>
      <c r="BDG82" s="144"/>
      <c r="BDH82" s="144"/>
      <c r="BDI82" s="144"/>
      <c r="BDJ82" s="144"/>
      <c r="BDK82" s="144"/>
      <c r="BDL82" s="144"/>
      <c r="BDM82" s="144"/>
      <c r="BDN82" s="144"/>
      <c r="BDO82" s="144"/>
      <c r="BDP82" s="144"/>
      <c r="BDQ82" s="144"/>
      <c r="BDR82" s="144"/>
      <c r="BDS82" s="144"/>
      <c r="BDT82" s="144"/>
      <c r="BDU82" s="144"/>
      <c r="BDV82" s="144"/>
      <c r="BDW82" s="144"/>
      <c r="BDX82" s="144"/>
      <c r="BDY82" s="144"/>
      <c r="BDZ82" s="144"/>
      <c r="BEA82" s="144"/>
      <c r="BEB82" s="144"/>
      <c r="BEC82" s="144"/>
      <c r="BED82" s="144"/>
      <c r="BEE82" s="144"/>
      <c r="BEF82" s="144"/>
      <c r="BEG82" s="144"/>
      <c r="BEH82" s="144"/>
      <c r="BEI82" s="144"/>
      <c r="BEJ82" s="144"/>
      <c r="BEK82" s="144"/>
      <c r="BEL82" s="144"/>
      <c r="BEM82" s="144"/>
      <c r="BEN82" s="144"/>
      <c r="BEO82" s="144"/>
      <c r="BEP82" s="144"/>
      <c r="BEQ82" s="144"/>
      <c r="BER82" s="144"/>
      <c r="BES82" s="144"/>
      <c r="BET82" s="144"/>
      <c r="BEU82" s="144"/>
      <c r="BEV82" s="144"/>
      <c r="BEW82" s="144"/>
      <c r="BEX82" s="144"/>
      <c r="BEY82" s="144"/>
      <c r="BEZ82" s="144"/>
      <c r="BFA82" s="144"/>
      <c r="BFB82" s="144"/>
      <c r="BFC82" s="144"/>
      <c r="BFD82" s="144"/>
      <c r="BFE82" s="144"/>
      <c r="BFF82" s="144"/>
      <c r="BFG82" s="144"/>
      <c r="BFH82" s="144"/>
      <c r="BFI82" s="144"/>
      <c r="BFJ82" s="144"/>
      <c r="BFK82" s="144"/>
      <c r="BFL82" s="144"/>
      <c r="BFM82" s="144"/>
      <c r="BFN82" s="144"/>
      <c r="BFO82" s="144"/>
      <c r="BFP82" s="144"/>
      <c r="BFQ82" s="144"/>
      <c r="BFR82" s="144"/>
      <c r="BFS82" s="144"/>
      <c r="BFT82" s="144"/>
      <c r="BFU82" s="144"/>
      <c r="BFV82" s="144"/>
      <c r="BFW82" s="144"/>
      <c r="BFX82" s="144"/>
      <c r="BFY82" s="144"/>
      <c r="BFZ82" s="144"/>
      <c r="BGA82" s="144"/>
      <c r="BGB82" s="144"/>
      <c r="BGC82" s="144"/>
      <c r="BGD82" s="144"/>
      <c r="BGE82" s="144"/>
      <c r="BGF82" s="144"/>
      <c r="BGG82" s="144"/>
      <c r="BGH82" s="144"/>
      <c r="BGI82" s="144"/>
      <c r="BGJ82" s="144"/>
      <c r="BGK82" s="144"/>
      <c r="BGL82" s="144"/>
      <c r="BGM82" s="144"/>
      <c r="BGN82" s="144"/>
      <c r="BGO82" s="144"/>
      <c r="BGP82" s="144"/>
      <c r="BGQ82" s="144"/>
      <c r="BGR82" s="144"/>
      <c r="BGS82" s="144"/>
      <c r="BGT82" s="144"/>
      <c r="BGU82" s="144"/>
      <c r="BGV82" s="144"/>
      <c r="BGW82" s="144"/>
      <c r="BGX82" s="144"/>
      <c r="BGY82" s="144"/>
      <c r="BGZ82" s="144"/>
      <c r="BHA82" s="144"/>
      <c r="BHB82" s="144"/>
      <c r="BHC82" s="144"/>
      <c r="BHD82" s="144"/>
      <c r="BHE82" s="144"/>
      <c r="BHF82" s="144"/>
      <c r="BHG82" s="144"/>
      <c r="BHH82" s="144"/>
      <c r="BHI82" s="144"/>
      <c r="BHJ82" s="144"/>
      <c r="BHK82" s="144"/>
      <c r="BHL82" s="144"/>
      <c r="BHM82" s="144"/>
      <c r="BHN82" s="144"/>
      <c r="BHO82" s="144"/>
      <c r="BHP82" s="144"/>
      <c r="BHQ82" s="144"/>
      <c r="BHR82" s="144"/>
      <c r="BHS82" s="144"/>
      <c r="BHT82" s="144"/>
      <c r="BHU82" s="144"/>
      <c r="BHV82" s="144"/>
      <c r="BHW82" s="144"/>
      <c r="BHX82" s="144"/>
      <c r="BHY82" s="144"/>
      <c r="BHZ82" s="144"/>
      <c r="BIA82" s="144"/>
      <c r="BIB82" s="144"/>
      <c r="BIC82" s="144"/>
      <c r="BID82" s="144"/>
      <c r="BIE82" s="144"/>
      <c r="BIF82" s="144"/>
      <c r="BIG82" s="144"/>
      <c r="BIH82" s="144"/>
      <c r="BII82" s="144"/>
      <c r="BIJ82" s="144"/>
      <c r="BIK82" s="144"/>
      <c r="BIL82" s="144"/>
      <c r="BIM82" s="144"/>
      <c r="BIN82" s="144"/>
      <c r="BIO82" s="144"/>
      <c r="BIP82" s="144"/>
      <c r="BIQ82" s="144"/>
      <c r="BIR82" s="144"/>
      <c r="BIS82" s="144"/>
      <c r="BIT82" s="144"/>
      <c r="BIU82" s="144"/>
      <c r="BIV82" s="144"/>
      <c r="BIW82" s="144"/>
      <c r="BIX82" s="144"/>
      <c r="BIY82" s="144"/>
      <c r="BIZ82" s="144"/>
      <c r="BJA82" s="144"/>
      <c r="BJB82" s="144"/>
      <c r="BJC82" s="144"/>
      <c r="BJD82" s="144"/>
      <c r="BJE82" s="144"/>
      <c r="BJF82" s="144"/>
      <c r="BJG82" s="144"/>
      <c r="BJH82" s="144"/>
      <c r="BJI82" s="144"/>
      <c r="BJJ82" s="144"/>
      <c r="BJK82" s="144"/>
      <c r="BJL82" s="144"/>
      <c r="BJM82" s="144"/>
      <c r="BJN82" s="144"/>
      <c r="BJO82" s="144"/>
      <c r="BJP82" s="144"/>
      <c r="BJQ82" s="144"/>
      <c r="BJR82" s="144"/>
      <c r="BJS82" s="144"/>
      <c r="BJT82" s="144"/>
      <c r="BJU82" s="144"/>
      <c r="BJV82" s="144"/>
      <c r="BJW82" s="144"/>
      <c r="BJX82" s="144"/>
      <c r="BJY82" s="144"/>
      <c r="BJZ82" s="144"/>
      <c r="BKA82" s="144"/>
      <c r="BKB82" s="144"/>
      <c r="BKC82" s="144"/>
      <c r="BKD82" s="144"/>
      <c r="BKE82" s="144"/>
      <c r="BKF82" s="144"/>
      <c r="BKG82" s="144"/>
      <c r="BKH82" s="144"/>
      <c r="BKI82" s="144"/>
      <c r="BKJ82" s="144"/>
      <c r="BKK82" s="144"/>
      <c r="BKL82" s="144"/>
      <c r="BKM82" s="144"/>
      <c r="BKN82" s="144"/>
      <c r="BKO82" s="144"/>
      <c r="BKP82" s="144"/>
      <c r="BKQ82" s="144"/>
      <c r="BKR82" s="144"/>
      <c r="BKS82" s="144"/>
      <c r="BKT82" s="144"/>
      <c r="BKU82" s="144"/>
      <c r="BKV82" s="144"/>
      <c r="BKW82" s="144"/>
      <c r="BKX82" s="144"/>
      <c r="BKY82" s="144"/>
      <c r="BKZ82" s="144"/>
      <c r="BLA82" s="144"/>
      <c r="BLB82" s="144"/>
      <c r="BLC82" s="144"/>
      <c r="BLD82" s="144"/>
      <c r="BLE82" s="144"/>
      <c r="BLF82" s="144"/>
      <c r="BLG82" s="144"/>
      <c r="BLH82" s="144"/>
      <c r="BLI82" s="144"/>
      <c r="BLJ82" s="144"/>
      <c r="BLK82" s="144"/>
      <c r="BLL82" s="144"/>
      <c r="BLM82" s="144"/>
      <c r="BLN82" s="144"/>
      <c r="BLO82" s="144"/>
      <c r="BLP82" s="144"/>
      <c r="BLQ82" s="144"/>
      <c r="BLR82" s="144"/>
      <c r="BLS82" s="144"/>
      <c r="BLT82" s="144"/>
      <c r="BLU82" s="144"/>
      <c r="BLV82" s="144"/>
      <c r="BLW82" s="144"/>
      <c r="BLX82" s="144"/>
      <c r="BLY82" s="144"/>
      <c r="BLZ82" s="144"/>
      <c r="BMA82" s="144"/>
      <c r="BMB82" s="144"/>
      <c r="BMC82" s="144"/>
      <c r="BMD82" s="144"/>
      <c r="BME82" s="144"/>
      <c r="BMF82" s="144"/>
      <c r="BMG82" s="144"/>
      <c r="BMH82" s="144"/>
      <c r="BMI82" s="144"/>
      <c r="BMJ82" s="144"/>
      <c r="BMK82" s="144"/>
      <c r="BML82" s="144"/>
      <c r="BMM82" s="144"/>
      <c r="BMN82" s="144"/>
      <c r="BMO82" s="144"/>
      <c r="BMP82" s="144"/>
      <c r="BMQ82" s="144"/>
      <c r="BMR82" s="144"/>
      <c r="BMS82" s="144"/>
      <c r="BMT82" s="144"/>
      <c r="BMU82" s="144"/>
      <c r="BMV82" s="144"/>
      <c r="BMW82" s="144"/>
      <c r="BMX82" s="144"/>
      <c r="BMY82" s="144"/>
      <c r="BMZ82" s="144"/>
      <c r="BNA82" s="144"/>
      <c r="BNB82" s="144"/>
      <c r="BNC82" s="144"/>
      <c r="BND82" s="144"/>
      <c r="BNE82" s="144"/>
      <c r="BNF82" s="144"/>
      <c r="BNG82" s="144"/>
      <c r="BNH82" s="144"/>
      <c r="BNI82" s="144"/>
      <c r="BNJ82" s="144"/>
      <c r="BNK82" s="144"/>
      <c r="BNL82" s="144"/>
      <c r="BNM82" s="144"/>
      <c r="BNN82" s="144"/>
      <c r="BNO82" s="144"/>
      <c r="BNP82" s="144"/>
      <c r="BNQ82" s="144"/>
      <c r="BNR82" s="144"/>
      <c r="BNS82" s="144"/>
      <c r="BNT82" s="144"/>
      <c r="BNU82" s="144"/>
      <c r="BNV82" s="144"/>
      <c r="BNW82" s="144"/>
      <c r="BNX82" s="144"/>
      <c r="BNY82" s="144"/>
      <c r="BNZ82" s="144"/>
      <c r="BOA82" s="144"/>
      <c r="BOB82" s="144"/>
      <c r="BOC82" s="144"/>
      <c r="BOD82" s="144"/>
      <c r="BOE82" s="144"/>
      <c r="BOF82" s="144"/>
      <c r="BOG82" s="144"/>
      <c r="BOH82" s="144"/>
      <c r="BOI82" s="144"/>
      <c r="BOJ82" s="144"/>
      <c r="BOK82" s="144"/>
      <c r="BOL82" s="144"/>
      <c r="BOM82" s="144"/>
      <c r="BON82" s="144"/>
      <c r="BOO82" s="144"/>
      <c r="BOP82" s="144"/>
      <c r="BOQ82" s="144"/>
      <c r="BOR82" s="144"/>
      <c r="BOS82" s="144"/>
      <c r="BOT82" s="144"/>
      <c r="BOU82" s="144"/>
      <c r="BOV82" s="144"/>
      <c r="BOW82" s="144"/>
      <c r="BOX82" s="144"/>
      <c r="BOY82" s="144"/>
      <c r="BOZ82" s="144"/>
      <c r="BPA82" s="144"/>
      <c r="BPB82" s="144"/>
      <c r="BPC82" s="144"/>
      <c r="BPD82" s="144"/>
      <c r="BPE82" s="144"/>
      <c r="BPF82" s="144"/>
      <c r="BPG82" s="144"/>
      <c r="BPH82" s="144"/>
      <c r="BPI82" s="144"/>
      <c r="BPJ82" s="144"/>
      <c r="BPK82" s="144"/>
      <c r="BPL82" s="144"/>
      <c r="BPM82" s="144"/>
      <c r="BPN82" s="144"/>
      <c r="BPO82" s="144"/>
      <c r="BPP82" s="144"/>
      <c r="BPQ82" s="144"/>
      <c r="BPR82" s="144"/>
      <c r="BPS82" s="144"/>
      <c r="BPT82" s="144"/>
      <c r="BPU82" s="144"/>
      <c r="BPV82" s="144"/>
      <c r="BPW82" s="144"/>
      <c r="BPX82" s="144"/>
      <c r="BPY82" s="144"/>
      <c r="BPZ82" s="144"/>
      <c r="BQA82" s="144"/>
      <c r="BQB82" s="144"/>
      <c r="BQC82" s="144"/>
      <c r="BQD82" s="144"/>
      <c r="BQE82" s="144"/>
      <c r="BQF82" s="144"/>
      <c r="BQG82" s="144"/>
      <c r="BQH82" s="144"/>
      <c r="BQI82" s="144"/>
      <c r="BQJ82" s="144"/>
      <c r="BQK82" s="144"/>
      <c r="BQL82" s="144"/>
      <c r="BQM82" s="144"/>
      <c r="BQN82" s="144"/>
      <c r="BQO82" s="144"/>
      <c r="BQP82" s="144"/>
      <c r="BQQ82" s="144"/>
      <c r="BQR82" s="144"/>
      <c r="BQS82" s="144"/>
      <c r="BQT82" s="144"/>
      <c r="BQU82" s="144"/>
      <c r="BQV82" s="144"/>
      <c r="BQW82" s="144"/>
      <c r="BQX82" s="144"/>
      <c r="BQY82" s="144"/>
      <c r="BQZ82" s="144"/>
      <c r="BRA82" s="144"/>
      <c r="BRB82" s="144"/>
      <c r="BRC82" s="144"/>
      <c r="BRD82" s="144"/>
      <c r="BRE82" s="144"/>
      <c r="BRF82" s="144"/>
      <c r="BRG82" s="144"/>
      <c r="BRH82" s="144"/>
      <c r="BRI82" s="144"/>
      <c r="BRJ82" s="144"/>
      <c r="BRK82" s="144"/>
      <c r="BRL82" s="144"/>
      <c r="BRM82" s="144"/>
      <c r="BRN82" s="144"/>
      <c r="BRO82" s="144"/>
      <c r="BRP82" s="144"/>
      <c r="BRQ82" s="144"/>
      <c r="BRR82" s="144"/>
      <c r="BRS82" s="144"/>
      <c r="BRT82" s="144"/>
      <c r="BRU82" s="144"/>
      <c r="BRV82" s="144"/>
      <c r="BRW82" s="144"/>
      <c r="BRX82" s="144"/>
      <c r="BRY82" s="144"/>
      <c r="BRZ82" s="144"/>
      <c r="BSA82" s="144"/>
      <c r="BSB82" s="144"/>
      <c r="BSC82" s="144"/>
      <c r="BSD82" s="144"/>
      <c r="BSE82" s="144"/>
      <c r="BSF82" s="144"/>
      <c r="BSG82" s="144"/>
      <c r="BSH82" s="144"/>
      <c r="BSI82" s="144"/>
      <c r="BSJ82" s="144"/>
      <c r="BSK82" s="144"/>
      <c r="BSL82" s="144"/>
      <c r="BSM82" s="144"/>
      <c r="BSN82" s="144"/>
      <c r="BSO82" s="144"/>
      <c r="BSP82" s="144"/>
      <c r="BSQ82" s="144"/>
      <c r="BSR82" s="144"/>
      <c r="BSS82" s="144"/>
      <c r="BST82" s="144"/>
      <c r="BSU82" s="144"/>
      <c r="BSV82" s="144"/>
      <c r="BSW82" s="144"/>
      <c r="BSX82" s="144"/>
      <c r="BSY82" s="144"/>
      <c r="BSZ82" s="144"/>
      <c r="BTA82" s="144"/>
      <c r="BTB82" s="144"/>
      <c r="BTC82" s="144"/>
      <c r="BTD82" s="144"/>
      <c r="BTE82" s="144"/>
      <c r="BTF82" s="144"/>
      <c r="BTG82" s="144"/>
      <c r="BTH82" s="144"/>
      <c r="BTI82" s="144"/>
      <c r="BTJ82" s="144"/>
      <c r="BTK82" s="144"/>
      <c r="BTL82" s="144"/>
      <c r="BTM82" s="144"/>
      <c r="BTN82" s="144"/>
      <c r="BTO82" s="144"/>
      <c r="BTP82" s="144"/>
      <c r="BTQ82" s="144"/>
      <c r="BTR82" s="144"/>
      <c r="BTS82" s="144"/>
      <c r="BTT82" s="144"/>
      <c r="BTU82" s="144"/>
      <c r="BTV82" s="144"/>
      <c r="BTW82" s="144"/>
      <c r="BTX82" s="144"/>
      <c r="BTY82" s="144"/>
      <c r="BTZ82" s="144"/>
      <c r="BUA82" s="144"/>
      <c r="BUB82" s="144"/>
      <c r="BUC82" s="144"/>
      <c r="BUD82" s="144"/>
      <c r="BUE82" s="144"/>
      <c r="BUF82" s="144"/>
      <c r="BUG82" s="144"/>
      <c r="BUH82" s="144"/>
      <c r="BUI82" s="144"/>
      <c r="BUJ82" s="144"/>
      <c r="BUK82" s="144"/>
      <c r="BUL82" s="144"/>
      <c r="BUM82" s="144"/>
      <c r="BUN82" s="144"/>
      <c r="BUO82" s="144"/>
      <c r="BUP82" s="144"/>
      <c r="BUQ82" s="144"/>
      <c r="BUR82" s="144"/>
      <c r="BUS82" s="144"/>
      <c r="BUT82" s="144"/>
      <c r="BUU82" s="144"/>
      <c r="BUV82" s="144"/>
      <c r="BUW82" s="144"/>
      <c r="BUX82" s="144"/>
      <c r="BUY82" s="144"/>
      <c r="BUZ82" s="144"/>
      <c r="BVA82" s="144"/>
      <c r="BVB82" s="144"/>
      <c r="BVC82" s="144"/>
      <c r="BVD82" s="144"/>
      <c r="BVE82" s="144"/>
      <c r="BVF82" s="144"/>
      <c r="BVG82" s="144"/>
      <c r="BVH82" s="144"/>
      <c r="BVI82" s="144"/>
      <c r="BVJ82" s="144"/>
      <c r="BVK82" s="144"/>
      <c r="BVL82" s="144"/>
      <c r="BVM82" s="144"/>
      <c r="BVN82" s="144"/>
      <c r="BVO82" s="144"/>
      <c r="BVP82" s="144"/>
      <c r="BVQ82" s="144"/>
      <c r="BVR82" s="144"/>
      <c r="BVS82" s="144"/>
      <c r="BVT82" s="144"/>
      <c r="BVU82" s="144"/>
      <c r="BVV82" s="144"/>
      <c r="BVW82" s="144"/>
      <c r="BVX82" s="144"/>
      <c r="BVY82" s="144"/>
      <c r="BVZ82" s="144"/>
      <c r="BWA82" s="144"/>
      <c r="BWB82" s="144"/>
      <c r="BWC82" s="144"/>
      <c r="BWD82" s="144"/>
      <c r="BWE82" s="144"/>
      <c r="BWF82" s="144"/>
      <c r="BWG82" s="144"/>
      <c r="BWH82" s="144"/>
      <c r="BWI82" s="144"/>
      <c r="BWJ82" s="144"/>
      <c r="BWK82" s="144"/>
      <c r="BWL82" s="144"/>
      <c r="BWM82" s="144"/>
      <c r="BWN82" s="144"/>
      <c r="BWO82" s="144"/>
      <c r="BWP82" s="144"/>
      <c r="BWQ82" s="144"/>
      <c r="BWR82" s="144"/>
      <c r="BWS82" s="144"/>
      <c r="BWT82" s="144"/>
      <c r="BWU82" s="144"/>
      <c r="BWV82" s="144"/>
      <c r="BWW82" s="144"/>
      <c r="BWX82" s="144"/>
      <c r="BWY82" s="144"/>
      <c r="BWZ82" s="144"/>
      <c r="BXA82" s="144"/>
      <c r="BXB82" s="144"/>
      <c r="BXC82" s="144"/>
      <c r="BXD82" s="144"/>
      <c r="BXE82" s="144"/>
      <c r="BXF82" s="144"/>
      <c r="BXG82" s="144"/>
      <c r="BXH82" s="144"/>
      <c r="BXI82" s="144"/>
      <c r="BXJ82" s="144"/>
      <c r="BXK82" s="144"/>
      <c r="BXL82" s="144"/>
      <c r="BXM82" s="144"/>
      <c r="BXN82" s="144"/>
      <c r="BXO82" s="144"/>
      <c r="BXP82" s="144"/>
      <c r="BXQ82" s="144"/>
      <c r="BXR82" s="144"/>
      <c r="BXS82" s="144"/>
      <c r="BXT82" s="144"/>
      <c r="BXU82" s="144"/>
      <c r="BXV82" s="144"/>
      <c r="BXW82" s="144"/>
      <c r="BXX82" s="144"/>
      <c r="BXY82" s="144"/>
      <c r="BXZ82" s="144"/>
      <c r="BYA82" s="144"/>
      <c r="BYB82" s="144"/>
      <c r="BYC82" s="144"/>
      <c r="BYD82" s="144"/>
      <c r="BYE82" s="144"/>
      <c r="BYF82" s="144"/>
      <c r="BYG82" s="144"/>
      <c r="BYH82" s="144"/>
      <c r="BYI82" s="144"/>
      <c r="BYJ82" s="144"/>
      <c r="BYK82" s="144"/>
      <c r="BYL82" s="144"/>
      <c r="BYM82" s="144"/>
      <c r="BYN82" s="144"/>
      <c r="BYO82" s="144"/>
      <c r="BYP82" s="144"/>
      <c r="BYQ82" s="144"/>
      <c r="BYR82" s="144"/>
      <c r="BYS82" s="144"/>
      <c r="BYT82" s="144"/>
      <c r="BYU82" s="144"/>
      <c r="BYV82" s="144"/>
      <c r="BYW82" s="144"/>
      <c r="BYX82" s="144"/>
      <c r="BYY82" s="144"/>
      <c r="BYZ82" s="144"/>
      <c r="BZA82" s="144"/>
      <c r="BZB82" s="144"/>
      <c r="BZC82" s="144"/>
      <c r="BZD82" s="144"/>
      <c r="BZE82" s="144"/>
      <c r="BZF82" s="144"/>
      <c r="BZG82" s="144"/>
      <c r="BZH82" s="144"/>
      <c r="BZI82" s="144"/>
      <c r="BZJ82" s="144"/>
      <c r="BZK82" s="144"/>
      <c r="BZL82" s="144"/>
      <c r="BZM82" s="144"/>
      <c r="BZN82" s="144"/>
      <c r="BZO82" s="144"/>
      <c r="BZP82" s="144"/>
      <c r="BZQ82" s="144"/>
      <c r="BZR82" s="144"/>
      <c r="BZS82" s="144"/>
      <c r="BZT82" s="144"/>
      <c r="BZU82" s="144"/>
      <c r="BZV82" s="144"/>
      <c r="BZW82" s="144"/>
      <c r="BZX82" s="144"/>
      <c r="BZY82" s="144"/>
      <c r="BZZ82" s="144"/>
      <c r="CAA82" s="144"/>
      <c r="CAB82" s="144"/>
      <c r="CAC82" s="144"/>
      <c r="CAD82" s="144"/>
      <c r="CAE82" s="144"/>
      <c r="CAF82" s="144"/>
      <c r="CAG82" s="144"/>
      <c r="CAH82" s="144"/>
      <c r="CAI82" s="144"/>
      <c r="CAJ82" s="144"/>
      <c r="CAK82" s="144"/>
      <c r="CAL82" s="144"/>
      <c r="CAM82" s="144"/>
      <c r="CAN82" s="144"/>
      <c r="CAO82" s="144"/>
      <c r="CAP82" s="144"/>
      <c r="CAQ82" s="144"/>
      <c r="CAR82" s="144"/>
      <c r="CAS82" s="144"/>
      <c r="CAT82" s="144"/>
      <c r="CAU82" s="144"/>
      <c r="CAV82" s="144"/>
      <c r="CAW82" s="144"/>
      <c r="CAX82" s="144"/>
      <c r="CAY82" s="144"/>
      <c r="CAZ82" s="144"/>
      <c r="CBA82" s="144"/>
      <c r="CBB82" s="144"/>
      <c r="CBC82" s="144"/>
      <c r="CBD82" s="144"/>
      <c r="CBE82" s="144"/>
      <c r="CBF82" s="144"/>
      <c r="CBG82" s="144"/>
      <c r="CBH82" s="144"/>
      <c r="CBI82" s="144"/>
      <c r="CBJ82" s="144"/>
      <c r="CBK82" s="144"/>
      <c r="CBL82" s="144"/>
      <c r="CBM82" s="144"/>
      <c r="CBN82" s="144"/>
      <c r="CBO82" s="144"/>
      <c r="CBP82" s="144"/>
      <c r="CBQ82" s="144"/>
      <c r="CBR82" s="144"/>
      <c r="CBS82" s="144"/>
      <c r="CBT82" s="144"/>
      <c r="CBU82" s="144"/>
      <c r="CBV82" s="144"/>
      <c r="CBW82" s="144"/>
      <c r="CBX82" s="144"/>
      <c r="CBY82" s="144"/>
      <c r="CBZ82" s="144"/>
      <c r="CCA82" s="144"/>
      <c r="CCB82" s="144"/>
      <c r="CCC82" s="144"/>
      <c r="CCD82" s="144"/>
      <c r="CCE82" s="144"/>
      <c r="CCF82" s="144"/>
      <c r="CCG82" s="144"/>
      <c r="CCH82" s="144"/>
      <c r="CCI82" s="144"/>
      <c r="CCJ82" s="144"/>
      <c r="CCK82" s="144"/>
      <c r="CCL82" s="144"/>
      <c r="CCM82" s="144"/>
      <c r="CCN82" s="144"/>
      <c r="CCO82" s="144"/>
      <c r="CCP82" s="144"/>
      <c r="CCQ82" s="144"/>
      <c r="CCR82" s="144"/>
      <c r="CCS82" s="144"/>
      <c r="CCT82" s="144"/>
      <c r="CCU82" s="144"/>
      <c r="CCV82" s="144"/>
      <c r="CCW82" s="144"/>
      <c r="CCX82" s="144"/>
      <c r="CCY82" s="144"/>
      <c r="CCZ82" s="144"/>
      <c r="CDA82" s="144"/>
      <c r="CDB82" s="144"/>
      <c r="CDC82" s="144"/>
      <c r="CDD82" s="144"/>
      <c r="CDE82" s="144"/>
      <c r="CDF82" s="144"/>
      <c r="CDG82" s="144"/>
      <c r="CDH82" s="144"/>
      <c r="CDI82" s="144"/>
      <c r="CDJ82" s="144"/>
      <c r="CDK82" s="144"/>
      <c r="CDL82" s="144"/>
      <c r="CDM82" s="144"/>
      <c r="CDN82" s="144"/>
      <c r="CDO82" s="144"/>
      <c r="CDP82" s="144"/>
      <c r="CDQ82" s="144"/>
      <c r="CDR82" s="144"/>
      <c r="CDS82" s="144"/>
      <c r="CDT82" s="144"/>
      <c r="CDU82" s="144"/>
      <c r="CDV82" s="144"/>
      <c r="CDW82" s="144"/>
      <c r="CDX82" s="144"/>
      <c r="CDY82" s="144"/>
      <c r="CDZ82" s="144"/>
      <c r="CEA82" s="144"/>
      <c r="CEB82" s="144"/>
      <c r="CEC82" s="144"/>
      <c r="CED82" s="144"/>
      <c r="CEE82" s="144"/>
      <c r="CEF82" s="144"/>
      <c r="CEG82" s="144"/>
      <c r="CEH82" s="144"/>
      <c r="CEI82" s="144"/>
      <c r="CEJ82" s="144"/>
      <c r="CEK82" s="144"/>
      <c r="CEL82" s="144"/>
      <c r="CEM82" s="144"/>
      <c r="CEN82" s="144"/>
      <c r="CEO82" s="144"/>
      <c r="CEP82" s="144"/>
      <c r="CEQ82" s="144"/>
      <c r="CER82" s="144"/>
      <c r="CES82" s="144"/>
      <c r="CET82" s="144"/>
      <c r="CEU82" s="144"/>
      <c r="CEV82" s="144"/>
      <c r="CEW82" s="144"/>
      <c r="CEX82" s="144"/>
      <c r="CEY82" s="144"/>
      <c r="CEZ82" s="144"/>
      <c r="CFA82" s="144"/>
      <c r="CFB82" s="144"/>
      <c r="CFC82" s="144"/>
      <c r="CFD82" s="144"/>
      <c r="CFE82" s="144"/>
      <c r="CFF82" s="144"/>
      <c r="CFG82" s="144"/>
      <c r="CFH82" s="144"/>
      <c r="CFI82" s="144"/>
      <c r="CFJ82" s="144"/>
      <c r="CFK82" s="144"/>
      <c r="CFL82" s="144"/>
      <c r="CFM82" s="144"/>
      <c r="CFN82" s="144"/>
      <c r="CFO82" s="144"/>
      <c r="CFP82" s="144"/>
      <c r="CFQ82" s="144"/>
      <c r="CFR82" s="144"/>
      <c r="CFS82" s="144"/>
      <c r="CFT82" s="144"/>
      <c r="CFU82" s="144"/>
      <c r="CFV82" s="144"/>
      <c r="CFW82" s="144"/>
      <c r="CFX82" s="144"/>
      <c r="CFY82" s="144"/>
      <c r="CFZ82" s="144"/>
      <c r="CGA82" s="144"/>
      <c r="CGB82" s="144"/>
      <c r="CGC82" s="144"/>
      <c r="CGD82" s="144"/>
      <c r="CGE82" s="144"/>
      <c r="CGF82" s="144"/>
      <c r="CGG82" s="144"/>
      <c r="CGH82" s="144"/>
      <c r="CGI82" s="144"/>
      <c r="CGJ82" s="144"/>
      <c r="CGK82" s="144"/>
      <c r="CGL82" s="144"/>
      <c r="CGM82" s="144"/>
      <c r="CGN82" s="144"/>
      <c r="CGO82" s="144"/>
      <c r="CGP82" s="144"/>
      <c r="CGQ82" s="144"/>
      <c r="CGR82" s="144"/>
      <c r="CGS82" s="144"/>
      <c r="CGT82" s="144"/>
      <c r="CGU82" s="144"/>
      <c r="CGV82" s="144"/>
      <c r="CGW82" s="144"/>
      <c r="CGX82" s="144"/>
      <c r="CGY82" s="144"/>
      <c r="CGZ82" s="144"/>
      <c r="CHA82" s="144"/>
      <c r="CHB82" s="144"/>
      <c r="CHC82" s="144"/>
      <c r="CHD82" s="144"/>
      <c r="CHE82" s="144"/>
      <c r="CHF82" s="144"/>
      <c r="CHG82" s="144"/>
      <c r="CHH82" s="144"/>
      <c r="CHI82" s="144"/>
      <c r="CHJ82" s="144"/>
      <c r="CHK82" s="144"/>
      <c r="CHL82" s="144"/>
      <c r="CHM82" s="144"/>
      <c r="CHN82" s="144"/>
      <c r="CHO82" s="144"/>
      <c r="CHP82" s="144"/>
      <c r="CHQ82" s="144"/>
      <c r="CHR82" s="144"/>
      <c r="CHS82" s="144"/>
      <c r="CHT82" s="144"/>
      <c r="CHU82" s="144"/>
      <c r="CHV82" s="144"/>
      <c r="CHW82" s="144"/>
      <c r="CHX82" s="144"/>
      <c r="CHY82" s="144"/>
      <c r="CHZ82" s="144"/>
      <c r="CIA82" s="144"/>
      <c r="CIB82" s="144"/>
      <c r="CIC82" s="144"/>
      <c r="CID82" s="144"/>
      <c r="CIE82" s="144"/>
      <c r="CIF82" s="144"/>
      <c r="CIG82" s="144"/>
      <c r="CIH82" s="144"/>
      <c r="CII82" s="144"/>
      <c r="CIJ82" s="144"/>
      <c r="CIK82" s="144"/>
      <c r="CIL82" s="144"/>
      <c r="CIM82" s="144"/>
      <c r="CIN82" s="144"/>
      <c r="CIO82" s="144"/>
      <c r="CIP82" s="144"/>
      <c r="CIQ82" s="144"/>
      <c r="CIR82" s="144"/>
      <c r="CIS82" s="144"/>
      <c r="CIT82" s="144"/>
      <c r="CIU82" s="144"/>
      <c r="CIV82" s="144"/>
      <c r="CIW82" s="144"/>
      <c r="CIX82" s="144"/>
      <c r="CIY82" s="144"/>
      <c r="CIZ82" s="144"/>
      <c r="CJA82" s="144"/>
      <c r="CJB82" s="144"/>
      <c r="CJC82" s="144"/>
      <c r="CJD82" s="144"/>
      <c r="CJE82" s="144"/>
      <c r="CJF82" s="144"/>
      <c r="CJG82" s="144"/>
      <c r="CJH82" s="144"/>
      <c r="CJI82" s="144"/>
      <c r="CJJ82" s="144"/>
      <c r="CJK82" s="144"/>
      <c r="CJL82" s="144"/>
      <c r="CJM82" s="144"/>
      <c r="CJN82" s="144"/>
      <c r="CJO82" s="144"/>
      <c r="CJP82" s="144"/>
      <c r="CJQ82" s="144"/>
      <c r="CJR82" s="144"/>
      <c r="CJS82" s="144"/>
      <c r="CJT82" s="144"/>
      <c r="CJU82" s="144"/>
      <c r="CJV82" s="144"/>
      <c r="CJW82" s="144"/>
      <c r="CJX82" s="144"/>
      <c r="CJY82" s="144"/>
      <c r="CJZ82" s="144"/>
      <c r="CKA82" s="144"/>
      <c r="CKB82" s="144"/>
      <c r="CKC82" s="144"/>
      <c r="CKD82" s="144"/>
      <c r="CKE82" s="144"/>
      <c r="CKF82" s="144"/>
      <c r="CKG82" s="144"/>
      <c r="CKH82" s="144"/>
      <c r="CKI82" s="144"/>
      <c r="CKJ82" s="144"/>
      <c r="CKK82" s="144"/>
      <c r="CKL82" s="144"/>
      <c r="CKM82" s="144"/>
      <c r="CKN82" s="144"/>
      <c r="CKO82" s="144"/>
      <c r="CKP82" s="144"/>
      <c r="CKQ82" s="144"/>
      <c r="CKR82" s="144"/>
      <c r="CKS82" s="144"/>
      <c r="CKT82" s="144"/>
      <c r="CKU82" s="144"/>
      <c r="CKV82" s="144"/>
      <c r="CKW82" s="144"/>
      <c r="CKX82" s="144"/>
      <c r="CKY82" s="144"/>
      <c r="CKZ82" s="144"/>
      <c r="CLA82" s="144"/>
      <c r="CLB82" s="144"/>
      <c r="CLC82" s="144"/>
      <c r="CLD82" s="144"/>
      <c r="CLE82" s="144"/>
      <c r="CLF82" s="144"/>
      <c r="CLG82" s="144"/>
      <c r="CLH82" s="144"/>
      <c r="CLI82" s="144"/>
      <c r="CLJ82" s="144"/>
      <c r="CLK82" s="144"/>
      <c r="CLL82" s="144"/>
      <c r="CLM82" s="144"/>
      <c r="CLN82" s="144"/>
      <c r="CLO82" s="144"/>
      <c r="CLP82" s="144"/>
      <c r="CLQ82" s="144"/>
      <c r="CLR82" s="144"/>
      <c r="CLS82" s="144"/>
      <c r="CLT82" s="144"/>
      <c r="CLU82" s="144"/>
      <c r="CLV82" s="144"/>
      <c r="CLW82" s="144"/>
      <c r="CLX82" s="144"/>
      <c r="CLY82" s="144"/>
      <c r="CLZ82" s="144"/>
      <c r="CMA82" s="144"/>
      <c r="CMB82" s="144"/>
      <c r="CMC82" s="144"/>
      <c r="CMD82" s="144"/>
      <c r="CME82" s="144"/>
      <c r="CMF82" s="144"/>
      <c r="CMG82" s="144"/>
      <c r="CMH82" s="144"/>
      <c r="CMI82" s="144"/>
      <c r="CMJ82" s="144"/>
      <c r="CMK82" s="144"/>
      <c r="CML82" s="144"/>
      <c r="CMM82" s="144"/>
      <c r="CMN82" s="144"/>
      <c r="CMO82" s="144"/>
      <c r="CMP82" s="144"/>
      <c r="CMQ82" s="144"/>
      <c r="CMR82" s="144"/>
      <c r="CMS82" s="144"/>
      <c r="CMT82" s="144"/>
      <c r="CMU82" s="144"/>
      <c r="CMV82" s="144"/>
      <c r="CMW82" s="144"/>
      <c r="CMX82" s="144"/>
      <c r="CMY82" s="144"/>
      <c r="CMZ82" s="144"/>
      <c r="CNA82" s="144"/>
      <c r="CNB82" s="144"/>
      <c r="CNC82" s="144"/>
      <c r="CND82" s="144"/>
      <c r="CNE82" s="144"/>
      <c r="CNF82" s="144"/>
      <c r="CNG82" s="144"/>
      <c r="CNH82" s="144"/>
      <c r="CNI82" s="144"/>
      <c r="CNJ82" s="144"/>
      <c r="CNK82" s="144"/>
      <c r="CNL82" s="144"/>
      <c r="CNM82" s="144"/>
      <c r="CNN82" s="144"/>
      <c r="CNO82" s="144"/>
      <c r="CNP82" s="144"/>
      <c r="CNQ82" s="144"/>
      <c r="CNR82" s="144"/>
      <c r="CNS82" s="144"/>
      <c r="CNT82" s="144"/>
      <c r="CNU82" s="144"/>
      <c r="CNV82" s="144"/>
      <c r="CNW82" s="144"/>
      <c r="CNX82" s="144"/>
      <c r="CNY82" s="144"/>
      <c r="CNZ82" s="144"/>
      <c r="COA82" s="144"/>
      <c r="COB82" s="144"/>
      <c r="COC82" s="144"/>
      <c r="COD82" s="144"/>
      <c r="COE82" s="144"/>
      <c r="COF82" s="144"/>
      <c r="COG82" s="144"/>
      <c r="COH82" s="144"/>
      <c r="COI82" s="144"/>
      <c r="COJ82" s="144"/>
      <c r="COK82" s="144"/>
      <c r="COL82" s="144"/>
      <c r="COM82" s="144"/>
      <c r="CON82" s="144"/>
      <c r="COO82" s="144"/>
      <c r="COP82" s="144"/>
      <c r="COQ82" s="144"/>
      <c r="COR82" s="144"/>
      <c r="COS82" s="144"/>
      <c r="COT82" s="144"/>
      <c r="COU82" s="144"/>
      <c r="COV82" s="144"/>
      <c r="COW82" s="144"/>
      <c r="COX82" s="144"/>
      <c r="COY82" s="144"/>
      <c r="COZ82" s="144"/>
      <c r="CPA82" s="144"/>
      <c r="CPB82" s="144"/>
      <c r="CPC82" s="144"/>
      <c r="CPD82" s="144"/>
      <c r="CPE82" s="144"/>
      <c r="CPF82" s="144"/>
      <c r="CPG82" s="144"/>
      <c r="CPH82" s="144"/>
      <c r="CPI82" s="144"/>
      <c r="CPJ82" s="144"/>
      <c r="CPK82" s="144"/>
      <c r="CPL82" s="144"/>
      <c r="CPM82" s="144"/>
      <c r="CPN82" s="144"/>
      <c r="CPO82" s="144"/>
      <c r="CPP82" s="144"/>
      <c r="CPQ82" s="144"/>
      <c r="CPR82" s="144"/>
      <c r="CPS82" s="144"/>
      <c r="CPT82" s="144"/>
      <c r="CPU82" s="144"/>
      <c r="CPV82" s="144"/>
      <c r="CPW82" s="144"/>
      <c r="CPX82" s="144"/>
      <c r="CPY82" s="144"/>
      <c r="CPZ82" s="144"/>
      <c r="CQA82" s="144"/>
      <c r="CQB82" s="144"/>
      <c r="CQC82" s="144"/>
      <c r="CQD82" s="144"/>
      <c r="CQE82" s="144"/>
      <c r="CQF82" s="144"/>
      <c r="CQG82" s="144"/>
      <c r="CQH82" s="144"/>
      <c r="CQI82" s="144"/>
      <c r="CQJ82" s="144"/>
      <c r="CQK82" s="144"/>
      <c r="CQL82" s="144"/>
      <c r="CQM82" s="144"/>
      <c r="CQN82" s="144"/>
      <c r="CQO82" s="144"/>
      <c r="CQP82" s="144"/>
      <c r="CQQ82" s="144"/>
      <c r="CQR82" s="144"/>
      <c r="CQS82" s="144"/>
      <c r="CQT82" s="144"/>
      <c r="CQU82" s="144"/>
      <c r="CQV82" s="144"/>
      <c r="CQW82" s="144"/>
      <c r="CQX82" s="144"/>
      <c r="CQY82" s="144"/>
      <c r="CQZ82" s="144"/>
      <c r="CRA82" s="144"/>
      <c r="CRB82" s="144"/>
      <c r="CRC82" s="144"/>
      <c r="CRD82" s="144"/>
      <c r="CRE82" s="144"/>
      <c r="CRF82" s="144"/>
      <c r="CRG82" s="144"/>
      <c r="CRH82" s="144"/>
      <c r="CRI82" s="144"/>
      <c r="CRJ82" s="144"/>
      <c r="CRK82" s="144"/>
      <c r="CRL82" s="144"/>
      <c r="CRM82" s="144"/>
      <c r="CRN82" s="144"/>
      <c r="CRO82" s="144"/>
      <c r="CRP82" s="144"/>
      <c r="CRQ82" s="144"/>
      <c r="CRR82" s="144"/>
      <c r="CRS82" s="144"/>
      <c r="CRT82" s="144"/>
      <c r="CRU82" s="144"/>
      <c r="CRV82" s="144"/>
      <c r="CRW82" s="144"/>
      <c r="CRX82" s="144"/>
      <c r="CRY82" s="144"/>
      <c r="CRZ82" s="144"/>
      <c r="CSA82" s="144"/>
      <c r="CSB82" s="144"/>
      <c r="CSC82" s="144"/>
      <c r="CSD82" s="144"/>
      <c r="CSE82" s="144"/>
      <c r="CSF82" s="144"/>
      <c r="CSG82" s="144"/>
      <c r="CSH82" s="144"/>
      <c r="CSI82" s="144"/>
      <c r="CSJ82" s="144"/>
      <c r="CSK82" s="144"/>
      <c r="CSL82" s="144"/>
      <c r="CSM82" s="144"/>
      <c r="CSN82" s="144"/>
      <c r="CSO82" s="144"/>
      <c r="CSP82" s="144"/>
      <c r="CSQ82" s="144"/>
      <c r="CSR82" s="144"/>
      <c r="CSS82" s="144"/>
      <c r="CST82" s="144"/>
      <c r="CSU82" s="144"/>
      <c r="CSV82" s="144"/>
      <c r="CSW82" s="144"/>
      <c r="CSX82" s="144"/>
      <c r="CSY82" s="144"/>
      <c r="CSZ82" s="144"/>
      <c r="CTA82" s="144"/>
      <c r="CTB82" s="144"/>
      <c r="CTC82" s="144"/>
      <c r="CTD82" s="144"/>
      <c r="CTE82" s="144"/>
      <c r="CTF82" s="144"/>
      <c r="CTG82" s="144"/>
      <c r="CTH82" s="144"/>
      <c r="CTI82" s="144"/>
      <c r="CTJ82" s="144"/>
      <c r="CTK82" s="144"/>
      <c r="CTL82" s="144"/>
      <c r="CTM82" s="144"/>
      <c r="CTN82" s="144"/>
      <c r="CTO82" s="144"/>
      <c r="CTP82" s="144"/>
      <c r="CTQ82" s="144"/>
      <c r="CTR82" s="144"/>
      <c r="CTS82" s="144"/>
      <c r="CTT82" s="144"/>
      <c r="CTU82" s="144"/>
      <c r="CTV82" s="144"/>
      <c r="CTW82" s="144"/>
      <c r="CTX82" s="144"/>
      <c r="CTY82" s="144"/>
      <c r="CTZ82" s="144"/>
      <c r="CUA82" s="144"/>
      <c r="CUB82" s="144"/>
      <c r="CUC82" s="144"/>
      <c r="CUD82" s="144"/>
      <c r="CUE82" s="144"/>
      <c r="CUF82" s="144"/>
      <c r="CUG82" s="144"/>
      <c r="CUH82" s="144"/>
      <c r="CUI82" s="144"/>
      <c r="CUJ82" s="144"/>
      <c r="CUK82" s="144"/>
      <c r="CUL82" s="144"/>
      <c r="CUM82" s="144"/>
      <c r="CUN82" s="144"/>
      <c r="CUO82" s="144"/>
      <c r="CUP82" s="144"/>
      <c r="CUQ82" s="144"/>
      <c r="CUR82" s="144"/>
      <c r="CUS82" s="144"/>
      <c r="CUT82" s="144"/>
      <c r="CUU82" s="144"/>
      <c r="CUV82" s="144"/>
      <c r="CUW82" s="144"/>
      <c r="CUX82" s="144"/>
      <c r="CUY82" s="144"/>
      <c r="CUZ82" s="144"/>
      <c r="CVA82" s="144"/>
      <c r="CVB82" s="144"/>
      <c r="CVC82" s="144"/>
      <c r="CVD82" s="144"/>
      <c r="CVE82" s="144"/>
      <c r="CVF82" s="144"/>
      <c r="CVG82" s="144"/>
      <c r="CVH82" s="144"/>
      <c r="CVI82" s="144"/>
      <c r="CVJ82" s="144"/>
      <c r="CVK82" s="144"/>
      <c r="CVL82" s="144"/>
      <c r="CVM82" s="144"/>
      <c r="CVN82" s="144"/>
      <c r="CVO82" s="144"/>
      <c r="CVP82" s="144"/>
      <c r="CVQ82" s="144"/>
      <c r="CVR82" s="144"/>
      <c r="CVS82" s="144"/>
      <c r="CVT82" s="144"/>
      <c r="CVU82" s="144"/>
      <c r="CVV82" s="144"/>
      <c r="CVW82" s="144"/>
      <c r="CVX82" s="144"/>
      <c r="CVY82" s="144"/>
      <c r="CVZ82" s="144"/>
      <c r="CWA82" s="144"/>
      <c r="CWB82" s="144"/>
      <c r="CWC82" s="144"/>
      <c r="CWD82" s="144"/>
      <c r="CWE82" s="144"/>
      <c r="CWF82" s="144"/>
      <c r="CWG82" s="144"/>
      <c r="CWH82" s="144"/>
      <c r="CWI82" s="144"/>
      <c r="CWJ82" s="144"/>
      <c r="CWK82" s="144"/>
      <c r="CWL82" s="144"/>
      <c r="CWM82" s="144"/>
      <c r="CWN82" s="144"/>
      <c r="CWO82" s="144"/>
      <c r="CWP82" s="144"/>
      <c r="CWQ82" s="144"/>
      <c r="CWR82" s="144"/>
      <c r="CWS82" s="144"/>
      <c r="CWT82" s="144"/>
      <c r="CWU82" s="144"/>
      <c r="CWV82" s="144"/>
      <c r="CWW82" s="144"/>
      <c r="CWX82" s="144"/>
      <c r="CWY82" s="144"/>
      <c r="CWZ82" s="144"/>
      <c r="CXA82" s="144"/>
      <c r="CXB82" s="144"/>
      <c r="CXC82" s="144"/>
      <c r="CXD82" s="144"/>
      <c r="CXE82" s="144"/>
      <c r="CXF82" s="144"/>
      <c r="CXG82" s="144"/>
      <c r="CXH82" s="144"/>
      <c r="CXI82" s="144"/>
      <c r="CXJ82" s="144"/>
      <c r="CXK82" s="144"/>
      <c r="CXL82" s="144"/>
      <c r="CXM82" s="144"/>
      <c r="CXN82" s="144"/>
      <c r="CXO82" s="144"/>
      <c r="CXP82" s="144"/>
      <c r="CXQ82" s="144"/>
      <c r="CXR82" s="144"/>
      <c r="CXS82" s="144"/>
      <c r="CXT82" s="144"/>
      <c r="CXU82" s="144"/>
      <c r="CXV82" s="144"/>
      <c r="CXW82" s="144"/>
      <c r="CXX82" s="144"/>
      <c r="CXY82" s="144"/>
      <c r="CXZ82" s="144"/>
      <c r="CYA82" s="144"/>
      <c r="CYB82" s="144"/>
      <c r="CYC82" s="144"/>
      <c r="CYD82" s="144"/>
      <c r="CYE82" s="144"/>
      <c r="CYF82" s="144"/>
      <c r="CYG82" s="144"/>
      <c r="CYH82" s="144"/>
      <c r="CYI82" s="144"/>
      <c r="CYJ82" s="144"/>
      <c r="CYK82" s="144"/>
      <c r="CYL82" s="144"/>
      <c r="CYM82" s="144"/>
      <c r="CYN82" s="144"/>
      <c r="CYO82" s="144"/>
      <c r="CYP82" s="144"/>
      <c r="CYQ82" s="144"/>
      <c r="CYR82" s="144"/>
      <c r="CYS82" s="144"/>
      <c r="CYT82" s="144"/>
      <c r="CYU82" s="144"/>
      <c r="CYV82" s="144"/>
      <c r="CYW82" s="144"/>
      <c r="CYX82" s="144"/>
      <c r="CYY82" s="144"/>
      <c r="CYZ82" s="144"/>
      <c r="CZA82" s="144"/>
      <c r="CZB82" s="144"/>
      <c r="CZC82" s="144"/>
      <c r="CZD82" s="144"/>
      <c r="CZE82" s="144"/>
      <c r="CZF82" s="144"/>
      <c r="CZG82" s="144"/>
      <c r="CZH82" s="144"/>
      <c r="CZI82" s="144"/>
      <c r="CZJ82" s="144"/>
      <c r="CZK82" s="144"/>
      <c r="CZL82" s="144"/>
      <c r="CZM82" s="144"/>
      <c r="CZN82" s="144"/>
      <c r="CZO82" s="144"/>
      <c r="CZP82" s="144"/>
      <c r="CZQ82" s="144"/>
      <c r="CZR82" s="144"/>
      <c r="CZS82" s="144"/>
      <c r="CZT82" s="144"/>
      <c r="CZU82" s="144"/>
      <c r="CZV82" s="144"/>
      <c r="CZW82" s="144"/>
      <c r="CZX82" s="144"/>
      <c r="CZY82" s="144"/>
      <c r="CZZ82" s="144"/>
      <c r="DAA82" s="144"/>
      <c r="DAB82" s="144"/>
      <c r="DAC82" s="144"/>
      <c r="DAD82" s="144"/>
      <c r="DAE82" s="144"/>
      <c r="DAF82" s="144"/>
      <c r="DAG82" s="144"/>
      <c r="DAH82" s="144"/>
      <c r="DAI82" s="144"/>
      <c r="DAJ82" s="144"/>
      <c r="DAK82" s="144"/>
      <c r="DAL82" s="144"/>
      <c r="DAM82" s="144"/>
      <c r="DAN82" s="144"/>
      <c r="DAO82" s="144"/>
      <c r="DAP82" s="144"/>
      <c r="DAQ82" s="144"/>
      <c r="DAR82" s="144"/>
      <c r="DAS82" s="144"/>
      <c r="DAT82" s="144"/>
      <c r="DAU82" s="144"/>
      <c r="DAV82" s="144"/>
      <c r="DAW82" s="144"/>
      <c r="DAX82" s="144"/>
      <c r="DAY82" s="144"/>
      <c r="DAZ82" s="144"/>
      <c r="DBA82" s="144"/>
      <c r="DBB82" s="144"/>
      <c r="DBC82" s="144"/>
      <c r="DBD82" s="144"/>
      <c r="DBE82" s="144"/>
      <c r="DBF82" s="144"/>
      <c r="DBG82" s="144"/>
      <c r="DBH82" s="144"/>
      <c r="DBI82" s="144"/>
      <c r="DBJ82" s="144"/>
      <c r="DBK82" s="144"/>
      <c r="DBL82" s="144"/>
      <c r="DBM82" s="144"/>
      <c r="DBN82" s="144"/>
      <c r="DBO82" s="144"/>
      <c r="DBP82" s="144"/>
      <c r="DBQ82" s="144"/>
      <c r="DBR82" s="144"/>
      <c r="DBS82" s="144"/>
      <c r="DBT82" s="144"/>
      <c r="DBU82" s="144"/>
      <c r="DBV82" s="144"/>
      <c r="DBW82" s="144"/>
      <c r="DBX82" s="144"/>
      <c r="DBY82" s="144"/>
      <c r="DBZ82" s="144"/>
      <c r="DCA82" s="144"/>
      <c r="DCB82" s="144"/>
      <c r="DCC82" s="144"/>
      <c r="DCD82" s="144"/>
      <c r="DCE82" s="144"/>
      <c r="DCF82" s="144"/>
      <c r="DCG82" s="144"/>
      <c r="DCH82" s="144"/>
      <c r="DCI82" s="144"/>
      <c r="DCJ82" s="144"/>
      <c r="DCK82" s="144"/>
      <c r="DCL82" s="144"/>
      <c r="DCM82" s="144"/>
      <c r="DCN82" s="144"/>
      <c r="DCO82" s="144"/>
      <c r="DCP82" s="144"/>
      <c r="DCQ82" s="144"/>
      <c r="DCR82" s="144"/>
      <c r="DCS82" s="144"/>
      <c r="DCT82" s="144"/>
      <c r="DCU82" s="144"/>
      <c r="DCV82" s="144"/>
      <c r="DCW82" s="144"/>
      <c r="DCX82" s="144"/>
      <c r="DCY82" s="144"/>
      <c r="DCZ82" s="144"/>
      <c r="DDA82" s="144"/>
      <c r="DDB82" s="144"/>
      <c r="DDC82" s="144"/>
      <c r="DDD82" s="144"/>
      <c r="DDE82" s="144"/>
      <c r="DDF82" s="144"/>
      <c r="DDG82" s="144"/>
      <c r="DDH82" s="144"/>
      <c r="DDI82" s="144"/>
      <c r="DDJ82" s="144"/>
      <c r="DDK82" s="144"/>
      <c r="DDL82" s="144"/>
      <c r="DDM82" s="144"/>
      <c r="DDN82" s="144"/>
      <c r="DDO82" s="144"/>
      <c r="DDP82" s="144"/>
      <c r="DDQ82" s="144"/>
      <c r="DDR82" s="144"/>
      <c r="DDS82" s="144"/>
      <c r="DDT82" s="144"/>
      <c r="DDU82" s="144"/>
      <c r="DDV82" s="144"/>
      <c r="DDW82" s="144"/>
      <c r="DDX82" s="144"/>
      <c r="DDY82" s="144"/>
      <c r="DDZ82" s="144"/>
      <c r="DEA82" s="144"/>
      <c r="DEB82" s="144"/>
      <c r="DEC82" s="144"/>
      <c r="DED82" s="144"/>
      <c r="DEE82" s="144"/>
      <c r="DEF82" s="144"/>
      <c r="DEG82" s="144"/>
      <c r="DEH82" s="144"/>
      <c r="DEI82" s="144"/>
      <c r="DEJ82" s="144"/>
      <c r="DEK82" s="144"/>
      <c r="DEL82" s="144"/>
      <c r="DEM82" s="144"/>
      <c r="DEN82" s="144"/>
      <c r="DEO82" s="144"/>
      <c r="DEP82" s="144"/>
      <c r="DEQ82" s="144"/>
      <c r="DER82" s="144"/>
      <c r="DES82" s="144"/>
      <c r="DET82" s="144"/>
      <c r="DEU82" s="144"/>
      <c r="DEV82" s="144"/>
      <c r="DEW82" s="144"/>
      <c r="DEX82" s="144"/>
      <c r="DEY82" s="144"/>
      <c r="DEZ82" s="144"/>
      <c r="DFA82" s="144"/>
      <c r="DFB82" s="144"/>
      <c r="DFC82" s="144"/>
      <c r="DFD82" s="144"/>
      <c r="DFE82" s="144"/>
      <c r="DFF82" s="144"/>
      <c r="DFG82" s="144"/>
      <c r="DFH82" s="144"/>
      <c r="DFI82" s="144"/>
      <c r="DFJ82" s="144"/>
      <c r="DFK82" s="144"/>
      <c r="DFL82" s="144"/>
      <c r="DFM82" s="144"/>
      <c r="DFN82" s="144"/>
      <c r="DFO82" s="144"/>
      <c r="DFP82" s="144"/>
      <c r="DFQ82" s="144"/>
      <c r="DFR82" s="144"/>
      <c r="DFS82" s="144"/>
      <c r="DFT82" s="144"/>
      <c r="DFU82" s="144"/>
      <c r="DFV82" s="144"/>
      <c r="DFW82" s="144"/>
      <c r="DFX82" s="144"/>
      <c r="DFY82" s="144"/>
      <c r="DFZ82" s="144"/>
      <c r="DGA82" s="144"/>
      <c r="DGB82" s="144"/>
      <c r="DGC82" s="144"/>
      <c r="DGD82" s="144"/>
      <c r="DGE82" s="144"/>
      <c r="DGF82" s="144"/>
      <c r="DGG82" s="144"/>
      <c r="DGH82" s="144"/>
      <c r="DGI82" s="144"/>
      <c r="DGJ82" s="144"/>
      <c r="DGK82" s="144"/>
      <c r="DGL82" s="144"/>
      <c r="DGM82" s="144"/>
      <c r="DGN82" s="144"/>
      <c r="DGO82" s="144"/>
      <c r="DGP82" s="144"/>
      <c r="DGQ82" s="144"/>
      <c r="DGR82" s="144"/>
      <c r="DGS82" s="144"/>
      <c r="DGT82" s="144"/>
      <c r="DGU82" s="144"/>
      <c r="DGV82" s="144"/>
      <c r="DGW82" s="144"/>
      <c r="DGX82" s="144"/>
      <c r="DGY82" s="144"/>
      <c r="DGZ82" s="144"/>
      <c r="DHA82" s="144"/>
      <c r="DHB82" s="144"/>
      <c r="DHC82" s="144"/>
      <c r="DHD82" s="144"/>
      <c r="DHE82" s="144"/>
      <c r="DHF82" s="144"/>
      <c r="DHG82" s="144"/>
      <c r="DHH82" s="144"/>
      <c r="DHI82" s="144"/>
      <c r="DHJ82" s="144"/>
      <c r="DHK82" s="144"/>
      <c r="DHL82" s="144"/>
      <c r="DHM82" s="144"/>
      <c r="DHN82" s="144"/>
      <c r="DHO82" s="144"/>
      <c r="DHP82" s="144"/>
      <c r="DHQ82" s="144"/>
      <c r="DHR82" s="144"/>
      <c r="DHS82" s="144"/>
      <c r="DHT82" s="144"/>
      <c r="DHU82" s="144"/>
      <c r="DHV82" s="144"/>
      <c r="DHW82" s="144"/>
      <c r="DHX82" s="144"/>
      <c r="DHY82" s="144"/>
      <c r="DHZ82" s="144"/>
      <c r="DIA82" s="144"/>
      <c r="DIB82" s="144"/>
      <c r="DIC82" s="144"/>
      <c r="DID82" s="144"/>
      <c r="DIE82" s="144"/>
      <c r="DIF82" s="144"/>
      <c r="DIG82" s="144"/>
      <c r="DIH82" s="144"/>
      <c r="DII82" s="144"/>
      <c r="DIJ82" s="144"/>
      <c r="DIK82" s="144"/>
      <c r="DIL82" s="144"/>
      <c r="DIM82" s="144"/>
      <c r="DIN82" s="144"/>
      <c r="DIO82" s="144"/>
      <c r="DIP82" s="144"/>
      <c r="DIQ82" s="144"/>
      <c r="DIR82" s="144"/>
      <c r="DIS82" s="144"/>
      <c r="DIT82" s="144"/>
      <c r="DIU82" s="144"/>
      <c r="DIV82" s="144"/>
      <c r="DIW82" s="144"/>
      <c r="DIX82" s="144"/>
      <c r="DIY82" s="144"/>
      <c r="DIZ82" s="144"/>
      <c r="DJA82" s="144"/>
      <c r="DJB82" s="144"/>
      <c r="DJC82" s="144"/>
      <c r="DJD82" s="144"/>
      <c r="DJE82" s="144"/>
      <c r="DJF82" s="144"/>
      <c r="DJG82" s="144"/>
      <c r="DJH82" s="144"/>
      <c r="DJI82" s="144"/>
      <c r="DJJ82" s="144"/>
      <c r="DJK82" s="144"/>
      <c r="DJL82" s="144"/>
      <c r="DJM82" s="144"/>
      <c r="DJN82" s="144"/>
      <c r="DJO82" s="144"/>
      <c r="DJP82" s="144"/>
      <c r="DJQ82" s="144"/>
      <c r="DJR82" s="144"/>
      <c r="DJS82" s="144"/>
      <c r="DJT82" s="144"/>
      <c r="DJU82" s="144"/>
      <c r="DJV82" s="144"/>
      <c r="DJW82" s="144"/>
      <c r="DJX82" s="144"/>
      <c r="DJY82" s="144"/>
      <c r="DJZ82" s="144"/>
      <c r="DKA82" s="144"/>
      <c r="DKB82" s="144"/>
      <c r="DKC82" s="144"/>
      <c r="DKD82" s="144"/>
      <c r="DKE82" s="144"/>
      <c r="DKF82" s="144"/>
      <c r="DKG82" s="144"/>
      <c r="DKH82" s="144"/>
      <c r="DKI82" s="144"/>
      <c r="DKJ82" s="144"/>
      <c r="DKK82" s="144"/>
      <c r="DKL82" s="144"/>
      <c r="DKM82" s="144"/>
      <c r="DKN82" s="144"/>
      <c r="DKO82" s="144"/>
      <c r="DKP82" s="144"/>
      <c r="DKQ82" s="144"/>
      <c r="DKR82" s="144"/>
      <c r="DKS82" s="144"/>
      <c r="DKT82" s="144"/>
      <c r="DKU82" s="144"/>
      <c r="DKV82" s="144"/>
      <c r="DKW82" s="144"/>
      <c r="DKX82" s="144"/>
      <c r="DKY82" s="144"/>
      <c r="DKZ82" s="144"/>
      <c r="DLA82" s="144"/>
      <c r="DLB82" s="144"/>
      <c r="DLC82" s="144"/>
      <c r="DLD82" s="144"/>
      <c r="DLE82" s="144"/>
      <c r="DLF82" s="144"/>
      <c r="DLG82" s="144"/>
      <c r="DLH82" s="144"/>
      <c r="DLI82" s="144"/>
      <c r="DLJ82" s="144"/>
      <c r="DLK82" s="144"/>
      <c r="DLL82" s="144"/>
      <c r="DLM82" s="144"/>
      <c r="DLN82" s="144"/>
      <c r="DLO82" s="144"/>
      <c r="DLP82" s="144"/>
      <c r="DLQ82" s="144"/>
      <c r="DLR82" s="144"/>
      <c r="DLS82" s="144"/>
      <c r="DLT82" s="144"/>
      <c r="DLU82" s="144"/>
      <c r="DLV82" s="144"/>
      <c r="DLW82" s="144"/>
      <c r="DLX82" s="144"/>
      <c r="DLY82" s="144"/>
      <c r="DLZ82" s="144"/>
      <c r="DMA82" s="144"/>
      <c r="DMB82" s="144"/>
      <c r="DMC82" s="144"/>
      <c r="DMD82" s="144"/>
      <c r="DME82" s="144"/>
      <c r="DMF82" s="144"/>
      <c r="DMG82" s="144"/>
      <c r="DMH82" s="144"/>
      <c r="DMI82" s="144"/>
      <c r="DMJ82" s="144"/>
      <c r="DMK82" s="144"/>
      <c r="DML82" s="144"/>
      <c r="DMM82" s="144"/>
      <c r="DMN82" s="144"/>
      <c r="DMO82" s="144"/>
      <c r="DMP82" s="144"/>
      <c r="DMQ82" s="144"/>
      <c r="DMR82" s="144"/>
      <c r="DMS82" s="144"/>
      <c r="DMT82" s="144"/>
      <c r="DMU82" s="144"/>
      <c r="DMV82" s="144"/>
      <c r="DMW82" s="144"/>
      <c r="DMX82" s="144"/>
      <c r="DMY82" s="144"/>
      <c r="DMZ82" s="144"/>
      <c r="DNA82" s="144"/>
      <c r="DNB82" s="144"/>
      <c r="DNC82" s="144"/>
      <c r="DND82" s="144"/>
      <c r="DNE82" s="144"/>
      <c r="DNF82" s="144"/>
      <c r="DNG82" s="144"/>
      <c r="DNH82" s="144"/>
      <c r="DNI82" s="144"/>
      <c r="DNJ82" s="144"/>
      <c r="DNK82" s="144"/>
      <c r="DNL82" s="144"/>
      <c r="DNM82" s="144"/>
      <c r="DNN82" s="144"/>
      <c r="DNO82" s="144"/>
      <c r="DNP82" s="144"/>
      <c r="DNQ82" s="144"/>
      <c r="DNR82" s="144"/>
      <c r="DNS82" s="144"/>
      <c r="DNT82" s="144"/>
      <c r="DNU82" s="144"/>
      <c r="DNV82" s="144"/>
      <c r="DNW82" s="144"/>
      <c r="DNX82" s="144"/>
      <c r="DNY82" s="144"/>
      <c r="DNZ82" s="144"/>
      <c r="DOA82" s="144"/>
      <c r="DOB82" s="144"/>
      <c r="DOC82" s="144"/>
      <c r="DOD82" s="144"/>
      <c r="DOE82" s="144"/>
      <c r="DOF82" s="144"/>
      <c r="DOG82" s="144"/>
      <c r="DOH82" s="144"/>
      <c r="DOI82" s="144"/>
      <c r="DOJ82" s="144"/>
      <c r="DOK82" s="144"/>
      <c r="DOL82" s="144"/>
      <c r="DOM82" s="144"/>
      <c r="DON82" s="144"/>
      <c r="DOO82" s="144"/>
      <c r="DOP82" s="144"/>
      <c r="DOQ82" s="144"/>
      <c r="DOR82" s="144"/>
      <c r="DOS82" s="144"/>
      <c r="DOT82" s="144"/>
      <c r="DOU82" s="144"/>
      <c r="DOV82" s="144"/>
      <c r="DOW82" s="144"/>
      <c r="DOX82" s="144"/>
      <c r="DOY82" s="144"/>
      <c r="DOZ82" s="144"/>
      <c r="DPA82" s="144"/>
      <c r="DPB82" s="144"/>
      <c r="DPC82" s="144"/>
      <c r="DPD82" s="144"/>
      <c r="DPE82" s="144"/>
      <c r="DPF82" s="144"/>
      <c r="DPG82" s="144"/>
      <c r="DPH82" s="144"/>
      <c r="DPI82" s="144"/>
      <c r="DPJ82" s="144"/>
      <c r="DPK82" s="144"/>
      <c r="DPL82" s="144"/>
      <c r="DPM82" s="144"/>
      <c r="DPN82" s="144"/>
      <c r="DPO82" s="144"/>
      <c r="DPP82" s="144"/>
      <c r="DPQ82" s="144"/>
      <c r="DPR82" s="144"/>
      <c r="DPS82" s="144"/>
      <c r="DPT82" s="144"/>
      <c r="DPU82" s="144"/>
      <c r="DPV82" s="144"/>
      <c r="DPW82" s="144"/>
      <c r="DPX82" s="144"/>
      <c r="DPY82" s="144"/>
      <c r="DPZ82" s="144"/>
      <c r="DQA82" s="144"/>
      <c r="DQB82" s="144"/>
      <c r="DQC82" s="144"/>
      <c r="DQD82" s="144"/>
      <c r="DQE82" s="144"/>
      <c r="DQF82" s="144"/>
      <c r="DQG82" s="144"/>
      <c r="DQH82" s="144"/>
      <c r="DQI82" s="144"/>
      <c r="DQJ82" s="144"/>
      <c r="DQK82" s="144"/>
      <c r="DQL82" s="144"/>
      <c r="DQM82" s="144"/>
      <c r="DQN82" s="144"/>
      <c r="DQO82" s="144"/>
      <c r="DQP82" s="144"/>
      <c r="DQQ82" s="144"/>
      <c r="DQR82" s="144"/>
      <c r="DQS82" s="144"/>
      <c r="DQT82" s="144"/>
      <c r="DQU82" s="144"/>
      <c r="DQV82" s="144"/>
      <c r="DQW82" s="144"/>
      <c r="DQX82" s="144"/>
      <c r="DQY82" s="144"/>
      <c r="DQZ82" s="144"/>
      <c r="DRA82" s="144"/>
      <c r="DRB82" s="144"/>
      <c r="DRC82" s="144"/>
      <c r="DRD82" s="144"/>
      <c r="DRE82" s="144"/>
      <c r="DRF82" s="144"/>
      <c r="DRG82" s="144"/>
      <c r="DRH82" s="144"/>
      <c r="DRI82" s="144"/>
      <c r="DRJ82" s="144"/>
      <c r="DRK82" s="144"/>
      <c r="DRL82" s="144"/>
      <c r="DRM82" s="144"/>
      <c r="DRN82" s="144"/>
      <c r="DRO82" s="144"/>
      <c r="DRP82" s="144"/>
      <c r="DRQ82" s="144"/>
      <c r="DRR82" s="144"/>
      <c r="DRS82" s="144"/>
      <c r="DRT82" s="144"/>
      <c r="DRU82" s="144"/>
      <c r="DRV82" s="144"/>
      <c r="DRW82" s="144"/>
      <c r="DRX82" s="144"/>
      <c r="DRY82" s="144"/>
      <c r="DRZ82" s="144"/>
      <c r="DSA82" s="144"/>
      <c r="DSB82" s="144"/>
      <c r="DSC82" s="144"/>
      <c r="DSD82" s="144"/>
      <c r="DSE82" s="144"/>
      <c r="DSF82" s="144"/>
      <c r="DSG82" s="144"/>
      <c r="DSH82" s="144"/>
      <c r="DSI82" s="144"/>
      <c r="DSJ82" s="144"/>
      <c r="DSK82" s="144"/>
      <c r="DSL82" s="144"/>
      <c r="DSM82" s="144"/>
      <c r="DSN82" s="144"/>
      <c r="DSO82" s="144"/>
      <c r="DSP82" s="144"/>
      <c r="DSQ82" s="144"/>
      <c r="DSR82" s="144"/>
      <c r="DSS82" s="144"/>
      <c r="DST82" s="144"/>
      <c r="DSU82" s="144"/>
      <c r="DSV82" s="144"/>
      <c r="DSW82" s="144"/>
      <c r="DSX82" s="144"/>
      <c r="DSY82" s="144"/>
      <c r="DSZ82" s="144"/>
      <c r="DTA82" s="144"/>
      <c r="DTB82" s="144"/>
      <c r="DTC82" s="144"/>
      <c r="DTD82" s="144"/>
      <c r="DTE82" s="144"/>
      <c r="DTF82" s="144"/>
      <c r="DTG82" s="144"/>
      <c r="DTH82" s="144"/>
      <c r="DTI82" s="144"/>
      <c r="DTJ82" s="144"/>
      <c r="DTK82" s="144"/>
      <c r="DTL82" s="144"/>
      <c r="DTM82" s="144"/>
      <c r="DTN82" s="144"/>
      <c r="DTO82" s="144"/>
      <c r="DTP82" s="144"/>
      <c r="DTQ82" s="144"/>
      <c r="DTR82" s="144"/>
      <c r="DTS82" s="144"/>
      <c r="DTT82" s="144"/>
      <c r="DTU82" s="144"/>
      <c r="DTV82" s="144"/>
      <c r="DTW82" s="144"/>
      <c r="DTX82" s="144"/>
      <c r="DTY82" s="144"/>
      <c r="DTZ82" s="144"/>
      <c r="DUA82" s="144"/>
      <c r="DUB82" s="144"/>
      <c r="DUC82" s="144"/>
      <c r="DUD82" s="144"/>
      <c r="DUE82" s="144"/>
      <c r="DUF82" s="144"/>
      <c r="DUG82" s="144"/>
      <c r="DUH82" s="144"/>
      <c r="DUI82" s="144"/>
      <c r="DUJ82" s="144"/>
      <c r="DUK82" s="144"/>
      <c r="DUL82" s="144"/>
      <c r="DUM82" s="144"/>
      <c r="DUN82" s="144"/>
      <c r="DUO82" s="144"/>
      <c r="DUP82" s="144"/>
      <c r="DUQ82" s="144"/>
      <c r="DUR82" s="144"/>
      <c r="DUS82" s="144"/>
      <c r="DUT82" s="144"/>
      <c r="DUU82" s="144"/>
      <c r="DUV82" s="144"/>
      <c r="DUW82" s="144"/>
      <c r="DUX82" s="144"/>
      <c r="DUY82" s="144"/>
      <c r="DUZ82" s="144"/>
      <c r="DVA82" s="144"/>
      <c r="DVB82" s="144"/>
      <c r="DVC82" s="144"/>
      <c r="DVD82" s="144"/>
      <c r="DVE82" s="144"/>
      <c r="DVF82" s="144"/>
      <c r="DVG82" s="144"/>
      <c r="DVH82" s="144"/>
      <c r="DVI82" s="144"/>
      <c r="DVJ82" s="144"/>
      <c r="DVK82" s="144"/>
      <c r="DVL82" s="144"/>
      <c r="DVM82" s="144"/>
      <c r="DVN82" s="144"/>
      <c r="DVO82" s="144"/>
      <c r="DVP82" s="144"/>
      <c r="DVQ82" s="144"/>
      <c r="DVR82" s="144"/>
      <c r="DVS82" s="144"/>
      <c r="DVT82" s="144"/>
      <c r="DVU82" s="144"/>
      <c r="DVV82" s="144"/>
      <c r="DVW82" s="144"/>
      <c r="DVX82" s="144"/>
      <c r="DVY82" s="144"/>
      <c r="DVZ82" s="144"/>
      <c r="DWA82" s="144"/>
      <c r="DWB82" s="144"/>
      <c r="DWC82" s="144"/>
      <c r="DWD82" s="144"/>
      <c r="DWE82" s="144"/>
      <c r="DWF82" s="144"/>
      <c r="DWG82" s="144"/>
      <c r="DWH82" s="144"/>
      <c r="DWI82" s="144"/>
      <c r="DWJ82" s="144"/>
      <c r="DWK82" s="144"/>
      <c r="DWL82" s="144"/>
      <c r="DWM82" s="144"/>
      <c r="DWN82" s="144"/>
      <c r="DWO82" s="144"/>
      <c r="DWP82" s="144"/>
      <c r="DWQ82" s="144"/>
      <c r="DWR82" s="144"/>
      <c r="DWS82" s="144"/>
      <c r="DWT82" s="144"/>
      <c r="DWU82" s="144"/>
      <c r="DWV82" s="144"/>
      <c r="DWW82" s="144"/>
      <c r="DWX82" s="144"/>
      <c r="DWY82" s="144"/>
      <c r="DWZ82" s="144"/>
      <c r="DXA82" s="144"/>
      <c r="DXB82" s="144"/>
      <c r="DXC82" s="144"/>
      <c r="DXD82" s="144"/>
      <c r="DXE82" s="144"/>
      <c r="DXF82" s="144"/>
      <c r="DXG82" s="144"/>
      <c r="DXH82" s="144"/>
      <c r="DXI82" s="144"/>
      <c r="DXJ82" s="144"/>
      <c r="DXK82" s="144"/>
      <c r="DXL82" s="144"/>
      <c r="DXM82" s="144"/>
      <c r="DXN82" s="144"/>
      <c r="DXO82" s="144"/>
      <c r="DXP82" s="144"/>
      <c r="DXQ82" s="144"/>
      <c r="DXR82" s="144"/>
      <c r="DXS82" s="144"/>
      <c r="DXT82" s="144"/>
      <c r="DXU82" s="144"/>
      <c r="DXV82" s="144"/>
      <c r="DXW82" s="144"/>
      <c r="DXX82" s="144"/>
      <c r="DXY82" s="144"/>
      <c r="DXZ82" s="144"/>
      <c r="DYA82" s="144"/>
      <c r="DYB82" s="144"/>
      <c r="DYC82" s="144"/>
      <c r="DYD82" s="144"/>
      <c r="DYE82" s="144"/>
      <c r="DYF82" s="144"/>
      <c r="DYG82" s="144"/>
      <c r="DYH82" s="144"/>
      <c r="DYI82" s="144"/>
      <c r="DYJ82" s="144"/>
      <c r="DYK82" s="144"/>
      <c r="DYL82" s="144"/>
      <c r="DYM82" s="144"/>
      <c r="DYN82" s="144"/>
      <c r="DYO82" s="144"/>
      <c r="DYP82" s="144"/>
      <c r="DYQ82" s="144"/>
      <c r="DYR82" s="144"/>
      <c r="DYS82" s="144"/>
      <c r="DYT82" s="144"/>
      <c r="DYU82" s="144"/>
      <c r="DYV82" s="144"/>
      <c r="DYW82" s="144"/>
      <c r="DYX82" s="144"/>
      <c r="DYY82" s="144"/>
      <c r="DYZ82" s="144"/>
      <c r="DZA82" s="144"/>
      <c r="DZB82" s="144"/>
      <c r="DZC82" s="144"/>
      <c r="DZD82" s="144"/>
      <c r="DZE82" s="144"/>
      <c r="DZF82" s="144"/>
      <c r="DZG82" s="144"/>
      <c r="DZH82" s="144"/>
      <c r="DZI82" s="144"/>
      <c r="DZJ82" s="144"/>
      <c r="DZK82" s="144"/>
      <c r="DZL82" s="144"/>
      <c r="DZM82" s="144"/>
      <c r="DZN82" s="144"/>
      <c r="DZO82" s="144"/>
      <c r="DZP82" s="144"/>
      <c r="DZQ82" s="144"/>
      <c r="DZR82" s="144"/>
      <c r="DZS82" s="144"/>
      <c r="DZT82" s="144"/>
      <c r="DZU82" s="144"/>
      <c r="DZV82" s="144"/>
      <c r="DZW82" s="144"/>
      <c r="DZX82" s="144"/>
      <c r="DZY82" s="144"/>
      <c r="DZZ82" s="144"/>
      <c r="EAA82" s="144"/>
      <c r="EAB82" s="144"/>
      <c r="EAC82" s="144"/>
      <c r="EAD82" s="144"/>
      <c r="EAE82" s="144"/>
      <c r="EAF82" s="144"/>
      <c r="EAG82" s="144"/>
      <c r="EAH82" s="144"/>
      <c r="EAI82" s="144"/>
      <c r="EAJ82" s="144"/>
      <c r="EAK82" s="144"/>
      <c r="EAL82" s="144"/>
      <c r="EAM82" s="144"/>
      <c r="EAN82" s="144"/>
      <c r="EAO82" s="144"/>
      <c r="EAP82" s="144"/>
      <c r="EAQ82" s="144"/>
      <c r="EAR82" s="144"/>
      <c r="EAS82" s="144"/>
      <c r="EAT82" s="144"/>
      <c r="EAU82" s="144"/>
      <c r="EAV82" s="144"/>
      <c r="EAW82" s="144"/>
      <c r="EAX82" s="144"/>
      <c r="EAY82" s="144"/>
      <c r="EAZ82" s="144"/>
      <c r="EBA82" s="144"/>
      <c r="EBB82" s="144"/>
      <c r="EBC82" s="144"/>
      <c r="EBD82" s="144"/>
      <c r="EBE82" s="144"/>
      <c r="EBF82" s="144"/>
      <c r="EBG82" s="144"/>
      <c r="EBH82" s="144"/>
      <c r="EBI82" s="144"/>
      <c r="EBJ82" s="144"/>
      <c r="EBK82" s="144"/>
      <c r="EBL82" s="144"/>
      <c r="EBM82" s="144"/>
      <c r="EBN82" s="144"/>
      <c r="EBO82" s="144"/>
      <c r="EBP82" s="144"/>
      <c r="EBQ82" s="144"/>
      <c r="EBR82" s="144"/>
      <c r="EBS82" s="144"/>
      <c r="EBT82" s="144"/>
      <c r="EBU82" s="144"/>
      <c r="EBV82" s="144"/>
      <c r="EBW82" s="144"/>
      <c r="EBX82" s="144"/>
      <c r="EBY82" s="144"/>
      <c r="EBZ82" s="144"/>
      <c r="ECA82" s="144"/>
      <c r="ECB82" s="144"/>
      <c r="ECC82" s="144"/>
      <c r="ECD82" s="144"/>
      <c r="ECE82" s="144"/>
      <c r="ECF82" s="144"/>
      <c r="ECG82" s="144"/>
      <c r="ECH82" s="144"/>
      <c r="ECI82" s="144"/>
      <c r="ECJ82" s="144"/>
      <c r="ECK82" s="144"/>
      <c r="ECL82" s="144"/>
      <c r="ECM82" s="144"/>
      <c r="ECN82" s="144"/>
      <c r="ECO82" s="144"/>
      <c r="ECP82" s="144"/>
      <c r="ECQ82" s="144"/>
      <c r="ECR82" s="144"/>
      <c r="ECS82" s="144"/>
      <c r="ECT82" s="144"/>
      <c r="ECU82" s="144"/>
      <c r="ECV82" s="144"/>
      <c r="ECW82" s="144"/>
      <c r="ECX82" s="144"/>
      <c r="ECY82" s="144"/>
      <c r="ECZ82" s="144"/>
      <c r="EDA82" s="144"/>
      <c r="EDB82" s="144"/>
      <c r="EDC82" s="144"/>
      <c r="EDD82" s="144"/>
      <c r="EDE82" s="144"/>
      <c r="EDF82" s="144"/>
      <c r="EDG82" s="144"/>
      <c r="EDH82" s="144"/>
      <c r="EDI82" s="144"/>
      <c r="EDJ82" s="144"/>
      <c r="EDK82" s="144"/>
      <c r="EDL82" s="144"/>
      <c r="EDM82" s="144"/>
      <c r="EDN82" s="144"/>
      <c r="EDO82" s="144"/>
      <c r="EDP82" s="144"/>
      <c r="EDQ82" s="144"/>
      <c r="EDR82" s="144"/>
      <c r="EDS82" s="144"/>
      <c r="EDT82" s="144"/>
      <c r="EDU82" s="144"/>
      <c r="EDV82" s="144"/>
      <c r="EDW82" s="144"/>
      <c r="EDX82" s="144"/>
      <c r="EDY82" s="144"/>
      <c r="EDZ82" s="144"/>
      <c r="EEA82" s="144"/>
      <c r="EEB82" s="144"/>
      <c r="EEC82" s="144"/>
      <c r="EED82" s="144"/>
      <c r="EEE82" s="144"/>
      <c r="EEF82" s="144"/>
      <c r="EEG82" s="144"/>
      <c r="EEH82" s="144"/>
      <c r="EEI82" s="144"/>
      <c r="EEJ82" s="144"/>
      <c r="EEK82" s="144"/>
      <c r="EEL82" s="144"/>
      <c r="EEM82" s="144"/>
      <c r="EEN82" s="144"/>
      <c r="EEO82" s="144"/>
      <c r="EEP82" s="144"/>
      <c r="EEQ82" s="144"/>
      <c r="EER82" s="144"/>
      <c r="EES82" s="144"/>
      <c r="EET82" s="144"/>
      <c r="EEU82" s="144"/>
      <c r="EEV82" s="144"/>
      <c r="EEW82" s="144"/>
      <c r="EEX82" s="144"/>
      <c r="EEY82" s="144"/>
      <c r="EEZ82" s="144"/>
      <c r="EFA82" s="144"/>
      <c r="EFB82" s="144"/>
      <c r="EFC82" s="144"/>
      <c r="EFD82" s="144"/>
      <c r="EFE82" s="144"/>
      <c r="EFF82" s="144"/>
      <c r="EFG82" s="144"/>
      <c r="EFH82" s="144"/>
      <c r="EFI82" s="144"/>
      <c r="EFJ82" s="144"/>
      <c r="EFK82" s="144"/>
      <c r="EFL82" s="144"/>
      <c r="EFM82" s="144"/>
      <c r="EFN82" s="144"/>
      <c r="EFO82" s="144"/>
      <c r="EFP82" s="144"/>
      <c r="EFQ82" s="144"/>
      <c r="EFR82" s="144"/>
      <c r="EFS82" s="144"/>
      <c r="EFT82" s="144"/>
      <c r="EFU82" s="144"/>
      <c r="EFV82" s="144"/>
      <c r="EFW82" s="144"/>
      <c r="EFX82" s="144"/>
      <c r="EFY82" s="144"/>
      <c r="EFZ82" s="144"/>
      <c r="EGA82" s="144"/>
      <c r="EGB82" s="144"/>
      <c r="EGC82" s="144"/>
      <c r="EGD82" s="144"/>
      <c r="EGE82" s="144"/>
      <c r="EGF82" s="144"/>
      <c r="EGG82" s="144"/>
      <c r="EGH82" s="144"/>
      <c r="EGI82" s="144"/>
      <c r="EGJ82" s="144"/>
      <c r="EGK82" s="144"/>
      <c r="EGL82" s="144"/>
      <c r="EGM82" s="144"/>
      <c r="EGN82" s="144"/>
      <c r="EGO82" s="144"/>
      <c r="EGP82" s="144"/>
      <c r="EGQ82" s="144"/>
      <c r="EGR82" s="144"/>
      <c r="EGS82" s="144"/>
      <c r="EGT82" s="144"/>
      <c r="EGU82" s="144"/>
      <c r="EGV82" s="144"/>
      <c r="EGW82" s="144"/>
      <c r="EGX82" s="144"/>
      <c r="EGY82" s="144"/>
      <c r="EGZ82" s="144"/>
      <c r="EHA82" s="144"/>
      <c r="EHB82" s="144"/>
      <c r="EHC82" s="144"/>
      <c r="EHD82" s="144"/>
      <c r="EHE82" s="144"/>
      <c r="EHF82" s="144"/>
      <c r="EHG82" s="144"/>
      <c r="EHH82" s="144"/>
      <c r="EHI82" s="144"/>
      <c r="EHJ82" s="144"/>
      <c r="EHK82" s="144"/>
      <c r="EHL82" s="144"/>
      <c r="EHM82" s="144"/>
      <c r="EHN82" s="144"/>
      <c r="EHO82" s="144"/>
      <c r="EHP82" s="144"/>
      <c r="EHQ82" s="144"/>
      <c r="EHR82" s="144"/>
      <c r="EHS82" s="144"/>
      <c r="EHT82" s="144"/>
      <c r="EHU82" s="144"/>
      <c r="EHV82" s="144"/>
      <c r="EHW82" s="144"/>
      <c r="EHX82" s="144"/>
      <c r="EHY82" s="144"/>
      <c r="EHZ82" s="144"/>
      <c r="EIA82" s="144"/>
      <c r="EIB82" s="144"/>
      <c r="EIC82" s="144"/>
      <c r="EID82" s="144"/>
      <c r="EIE82" s="144"/>
      <c r="EIF82" s="144"/>
      <c r="EIG82" s="144"/>
      <c r="EIH82" s="144"/>
      <c r="EII82" s="144"/>
      <c r="EIJ82" s="144"/>
      <c r="EIK82" s="144"/>
      <c r="EIL82" s="144"/>
      <c r="EIM82" s="144"/>
      <c r="EIN82" s="144"/>
      <c r="EIO82" s="144"/>
      <c r="EIP82" s="144"/>
      <c r="EIQ82" s="144"/>
      <c r="EIR82" s="144"/>
      <c r="EIS82" s="144"/>
      <c r="EIT82" s="144"/>
      <c r="EIU82" s="144"/>
      <c r="EIV82" s="144"/>
      <c r="EIW82" s="144"/>
      <c r="EIX82" s="144"/>
      <c r="EIY82" s="144"/>
      <c r="EIZ82" s="144"/>
      <c r="EJA82" s="144"/>
      <c r="EJB82" s="144"/>
      <c r="EJC82" s="144"/>
      <c r="EJD82" s="144"/>
      <c r="EJE82" s="144"/>
      <c r="EJF82" s="144"/>
      <c r="EJG82" s="144"/>
      <c r="EJH82" s="144"/>
      <c r="EJI82" s="144"/>
      <c r="EJJ82" s="144"/>
      <c r="EJK82" s="144"/>
      <c r="EJL82" s="144"/>
      <c r="EJM82" s="144"/>
      <c r="EJN82" s="144"/>
      <c r="EJO82" s="144"/>
      <c r="EJP82" s="144"/>
      <c r="EJQ82" s="144"/>
      <c r="EJR82" s="144"/>
      <c r="EJS82" s="144"/>
      <c r="EJT82" s="144"/>
      <c r="EJU82" s="144"/>
      <c r="EJV82" s="144"/>
      <c r="EJW82" s="144"/>
      <c r="EJX82" s="144"/>
      <c r="EJY82" s="144"/>
      <c r="EJZ82" s="144"/>
      <c r="EKA82" s="144"/>
      <c r="EKB82" s="144"/>
      <c r="EKC82" s="144"/>
      <c r="EKD82" s="144"/>
      <c r="EKE82" s="144"/>
      <c r="EKF82" s="144"/>
      <c r="EKG82" s="144"/>
      <c r="EKH82" s="144"/>
      <c r="EKI82" s="144"/>
      <c r="EKJ82" s="144"/>
      <c r="EKK82" s="144"/>
      <c r="EKL82" s="144"/>
      <c r="EKM82" s="144"/>
      <c r="EKN82" s="144"/>
      <c r="EKO82" s="144"/>
      <c r="EKP82" s="144"/>
      <c r="EKQ82" s="144"/>
      <c r="EKR82" s="144"/>
      <c r="EKS82" s="144"/>
      <c r="EKT82" s="144"/>
      <c r="EKU82" s="144"/>
      <c r="EKV82" s="144"/>
      <c r="EKW82" s="144"/>
      <c r="EKX82" s="144"/>
      <c r="EKY82" s="144"/>
      <c r="EKZ82" s="144"/>
      <c r="ELA82" s="144"/>
      <c r="ELB82" s="144"/>
      <c r="ELC82" s="144"/>
      <c r="ELD82" s="144"/>
      <c r="ELE82" s="144"/>
      <c r="ELF82" s="144"/>
      <c r="ELG82" s="144"/>
      <c r="ELH82" s="144"/>
      <c r="ELI82" s="144"/>
      <c r="ELJ82" s="144"/>
      <c r="ELK82" s="144"/>
      <c r="ELL82" s="144"/>
      <c r="ELM82" s="144"/>
      <c r="ELN82" s="144"/>
      <c r="ELO82" s="144"/>
      <c r="ELP82" s="144"/>
      <c r="ELQ82" s="144"/>
      <c r="ELR82" s="144"/>
      <c r="ELS82" s="144"/>
      <c r="ELT82" s="144"/>
      <c r="ELU82" s="144"/>
      <c r="ELV82" s="144"/>
      <c r="ELW82" s="144"/>
      <c r="ELX82" s="144"/>
      <c r="ELY82" s="144"/>
      <c r="ELZ82" s="144"/>
      <c r="EMA82" s="144"/>
      <c r="EMB82" s="144"/>
      <c r="EMC82" s="144"/>
      <c r="EMD82" s="144"/>
      <c r="EME82" s="144"/>
      <c r="EMF82" s="144"/>
      <c r="EMG82" s="144"/>
      <c r="EMH82" s="144"/>
      <c r="EMI82" s="144"/>
      <c r="EMJ82" s="144"/>
      <c r="EMK82" s="144"/>
      <c r="EML82" s="144"/>
      <c r="EMM82" s="144"/>
      <c r="EMN82" s="144"/>
      <c r="EMO82" s="144"/>
      <c r="EMP82" s="144"/>
      <c r="EMQ82" s="144"/>
      <c r="EMR82" s="144"/>
      <c r="EMS82" s="144"/>
      <c r="EMT82" s="144"/>
      <c r="EMU82" s="144"/>
      <c r="EMV82" s="144"/>
      <c r="EMW82" s="144"/>
      <c r="EMX82" s="144"/>
      <c r="EMY82" s="144"/>
      <c r="EMZ82" s="144"/>
      <c r="ENA82" s="144"/>
      <c r="ENB82" s="144"/>
      <c r="ENC82" s="144"/>
      <c r="END82" s="144"/>
      <c r="ENE82" s="144"/>
      <c r="ENF82" s="144"/>
      <c r="ENG82" s="144"/>
      <c r="ENH82" s="144"/>
      <c r="ENI82" s="144"/>
      <c r="ENJ82" s="144"/>
      <c r="ENK82" s="144"/>
      <c r="ENL82" s="144"/>
      <c r="ENM82" s="144"/>
      <c r="ENN82" s="144"/>
      <c r="ENO82" s="144"/>
      <c r="ENP82" s="144"/>
      <c r="ENQ82" s="144"/>
      <c r="ENR82" s="144"/>
      <c r="ENS82" s="144"/>
      <c r="ENT82" s="144"/>
      <c r="ENU82" s="144"/>
      <c r="ENV82" s="144"/>
      <c r="ENW82" s="144"/>
      <c r="ENX82" s="144"/>
      <c r="ENY82" s="144"/>
      <c r="ENZ82" s="144"/>
      <c r="EOA82" s="144"/>
      <c r="EOB82" s="144"/>
      <c r="EOC82" s="144"/>
      <c r="EOD82" s="144"/>
      <c r="EOE82" s="144"/>
      <c r="EOF82" s="144"/>
      <c r="EOG82" s="144"/>
      <c r="EOH82" s="144"/>
      <c r="EOI82" s="144"/>
      <c r="EOJ82" s="144"/>
      <c r="EOK82" s="144"/>
      <c r="EOL82" s="144"/>
      <c r="EOM82" s="144"/>
      <c r="EON82" s="144"/>
      <c r="EOO82" s="144"/>
      <c r="EOP82" s="144"/>
      <c r="EOQ82" s="144"/>
      <c r="EOR82" s="144"/>
      <c r="EOS82" s="144"/>
      <c r="EOT82" s="144"/>
      <c r="EOU82" s="144"/>
      <c r="EOV82" s="144"/>
      <c r="EOW82" s="144"/>
      <c r="EOX82" s="144"/>
      <c r="EOY82" s="144"/>
      <c r="EOZ82" s="144"/>
      <c r="EPA82" s="144"/>
      <c r="EPB82" s="144"/>
      <c r="EPC82" s="144"/>
      <c r="EPD82" s="144"/>
      <c r="EPE82" s="144"/>
      <c r="EPF82" s="144"/>
      <c r="EPG82" s="144"/>
      <c r="EPH82" s="144"/>
      <c r="EPI82" s="144"/>
      <c r="EPJ82" s="144"/>
      <c r="EPK82" s="144"/>
      <c r="EPL82" s="144"/>
      <c r="EPM82" s="144"/>
      <c r="EPN82" s="144"/>
      <c r="EPO82" s="144"/>
      <c r="EPP82" s="144"/>
      <c r="EPQ82" s="144"/>
      <c r="EPR82" s="144"/>
      <c r="EPS82" s="144"/>
      <c r="EPT82" s="144"/>
      <c r="EPU82" s="144"/>
      <c r="EPV82" s="144"/>
      <c r="EPW82" s="144"/>
      <c r="EPX82" s="144"/>
      <c r="EPY82" s="144"/>
      <c r="EPZ82" s="144"/>
      <c r="EQA82" s="144"/>
      <c r="EQB82" s="144"/>
      <c r="EQC82" s="144"/>
      <c r="EQD82" s="144"/>
      <c r="EQE82" s="144"/>
      <c r="EQF82" s="144"/>
      <c r="EQG82" s="144"/>
      <c r="EQH82" s="144"/>
      <c r="EQI82" s="144"/>
      <c r="EQJ82" s="144"/>
      <c r="EQK82" s="144"/>
      <c r="EQL82" s="144"/>
      <c r="EQM82" s="144"/>
      <c r="EQN82" s="144"/>
      <c r="EQO82" s="144"/>
      <c r="EQP82" s="144"/>
      <c r="EQQ82" s="144"/>
      <c r="EQR82" s="144"/>
      <c r="EQS82" s="144"/>
      <c r="EQT82" s="144"/>
      <c r="EQU82" s="144"/>
      <c r="EQV82" s="144"/>
      <c r="EQW82" s="144"/>
      <c r="EQX82" s="144"/>
      <c r="EQY82" s="144"/>
      <c r="EQZ82" s="144"/>
      <c r="ERA82" s="144"/>
      <c r="ERB82" s="144"/>
      <c r="ERC82" s="144"/>
      <c r="ERD82" s="144"/>
      <c r="ERE82" s="144"/>
      <c r="ERF82" s="144"/>
      <c r="ERG82" s="144"/>
      <c r="ERH82" s="144"/>
      <c r="ERI82" s="144"/>
      <c r="ERJ82" s="144"/>
      <c r="ERK82" s="144"/>
      <c r="ERL82" s="144"/>
      <c r="ERM82" s="144"/>
      <c r="ERN82" s="144"/>
      <c r="ERO82" s="144"/>
      <c r="ERP82" s="144"/>
      <c r="ERQ82" s="144"/>
      <c r="ERR82" s="144"/>
      <c r="ERS82" s="144"/>
      <c r="ERT82" s="144"/>
      <c r="ERU82" s="144"/>
      <c r="ERV82" s="144"/>
      <c r="ERW82" s="144"/>
      <c r="ERX82" s="144"/>
      <c r="ERY82" s="144"/>
      <c r="ERZ82" s="144"/>
      <c r="ESA82" s="144"/>
      <c r="ESB82" s="144"/>
      <c r="ESC82" s="144"/>
      <c r="ESD82" s="144"/>
      <c r="ESE82" s="144"/>
      <c r="ESF82" s="144"/>
      <c r="ESG82" s="144"/>
      <c r="ESH82" s="144"/>
      <c r="ESI82" s="144"/>
      <c r="ESJ82" s="144"/>
      <c r="ESK82" s="144"/>
      <c r="ESL82" s="144"/>
      <c r="ESM82" s="144"/>
      <c r="ESN82" s="144"/>
      <c r="ESO82" s="144"/>
      <c r="ESP82" s="144"/>
      <c r="ESQ82" s="144"/>
      <c r="ESR82" s="144"/>
      <c r="ESS82" s="144"/>
      <c r="EST82" s="144"/>
      <c r="ESU82" s="144"/>
      <c r="ESV82" s="144"/>
      <c r="ESW82" s="144"/>
      <c r="ESX82" s="144"/>
      <c r="ESY82" s="144"/>
      <c r="ESZ82" s="144"/>
      <c r="ETA82" s="144"/>
      <c r="ETB82" s="144"/>
      <c r="ETC82" s="144"/>
      <c r="ETD82" s="144"/>
      <c r="ETE82" s="144"/>
      <c r="ETF82" s="144"/>
      <c r="ETG82" s="144"/>
      <c r="ETH82" s="144"/>
      <c r="ETI82" s="144"/>
      <c r="ETJ82" s="144"/>
      <c r="ETK82" s="144"/>
      <c r="ETL82" s="144"/>
      <c r="ETM82" s="144"/>
      <c r="ETN82" s="144"/>
      <c r="ETO82" s="144"/>
      <c r="ETP82" s="144"/>
      <c r="ETQ82" s="144"/>
      <c r="ETR82" s="144"/>
      <c r="ETS82" s="144"/>
      <c r="ETT82" s="144"/>
      <c r="ETU82" s="144"/>
      <c r="ETV82" s="144"/>
      <c r="ETW82" s="144"/>
      <c r="ETX82" s="144"/>
      <c r="ETY82" s="144"/>
      <c r="ETZ82" s="144"/>
      <c r="EUA82" s="144"/>
      <c r="EUB82" s="144"/>
      <c r="EUC82" s="144"/>
      <c r="EUD82" s="144"/>
      <c r="EUE82" s="144"/>
      <c r="EUF82" s="144"/>
      <c r="EUG82" s="144"/>
      <c r="EUH82" s="144"/>
      <c r="EUI82" s="144"/>
      <c r="EUJ82" s="144"/>
      <c r="EUK82" s="144"/>
      <c r="EUL82" s="144"/>
      <c r="EUM82" s="144"/>
      <c r="EUN82" s="144"/>
      <c r="EUO82" s="144"/>
      <c r="EUP82" s="144"/>
      <c r="EUQ82" s="144"/>
      <c r="EUR82" s="144"/>
      <c r="EUS82" s="144"/>
      <c r="EUT82" s="144"/>
      <c r="EUU82" s="144"/>
      <c r="EUV82" s="144"/>
      <c r="EUW82" s="144"/>
      <c r="EUX82" s="144"/>
      <c r="EUY82" s="144"/>
      <c r="EUZ82" s="144"/>
      <c r="EVA82" s="144"/>
      <c r="EVB82" s="144"/>
      <c r="EVC82" s="144"/>
      <c r="EVD82" s="144"/>
      <c r="EVE82" s="144"/>
      <c r="EVF82" s="144"/>
      <c r="EVG82" s="144"/>
      <c r="EVH82" s="144"/>
      <c r="EVI82" s="144"/>
      <c r="EVJ82" s="144"/>
      <c r="EVK82" s="144"/>
      <c r="EVL82" s="144"/>
      <c r="EVM82" s="144"/>
      <c r="EVN82" s="144"/>
      <c r="EVO82" s="144"/>
      <c r="EVP82" s="144"/>
      <c r="EVQ82" s="144"/>
      <c r="EVR82" s="144"/>
      <c r="EVS82" s="144"/>
      <c r="EVT82" s="144"/>
      <c r="EVU82" s="144"/>
      <c r="EVV82" s="144"/>
      <c r="EVW82" s="144"/>
      <c r="EVX82" s="144"/>
      <c r="EVY82" s="144"/>
      <c r="EVZ82" s="144"/>
      <c r="EWA82" s="144"/>
      <c r="EWB82" s="144"/>
      <c r="EWC82" s="144"/>
      <c r="EWD82" s="144"/>
      <c r="EWE82" s="144"/>
      <c r="EWF82" s="144"/>
      <c r="EWG82" s="144"/>
      <c r="EWH82" s="144"/>
      <c r="EWI82" s="144"/>
      <c r="EWJ82" s="144"/>
      <c r="EWK82" s="144"/>
      <c r="EWL82" s="144"/>
      <c r="EWM82" s="144"/>
      <c r="EWN82" s="144"/>
      <c r="EWO82" s="144"/>
      <c r="EWP82" s="144"/>
      <c r="EWQ82" s="144"/>
      <c r="EWR82" s="144"/>
      <c r="EWS82" s="144"/>
      <c r="EWT82" s="144"/>
      <c r="EWU82" s="144"/>
      <c r="EWV82" s="144"/>
      <c r="EWW82" s="144"/>
      <c r="EWX82" s="144"/>
      <c r="EWY82" s="144"/>
      <c r="EWZ82" s="144"/>
      <c r="EXA82" s="144"/>
      <c r="EXB82" s="144"/>
      <c r="EXC82" s="144"/>
      <c r="EXD82" s="144"/>
      <c r="EXE82" s="144"/>
      <c r="EXF82" s="144"/>
      <c r="EXG82" s="144"/>
      <c r="EXH82" s="144"/>
      <c r="EXI82" s="144"/>
      <c r="EXJ82" s="144"/>
      <c r="EXK82" s="144"/>
      <c r="EXL82" s="144"/>
      <c r="EXM82" s="144"/>
      <c r="EXN82" s="144"/>
      <c r="EXO82" s="144"/>
      <c r="EXP82" s="144"/>
      <c r="EXQ82" s="144"/>
      <c r="EXR82" s="144"/>
      <c r="EXS82" s="144"/>
      <c r="EXT82" s="144"/>
      <c r="EXU82" s="144"/>
      <c r="EXV82" s="144"/>
      <c r="EXW82" s="144"/>
      <c r="EXX82" s="144"/>
      <c r="EXY82" s="144"/>
      <c r="EXZ82" s="144"/>
      <c r="EYA82" s="144"/>
      <c r="EYB82" s="144"/>
      <c r="EYC82" s="144"/>
      <c r="EYD82" s="144"/>
      <c r="EYE82" s="144"/>
      <c r="EYF82" s="144"/>
      <c r="EYG82" s="144"/>
      <c r="EYH82" s="144"/>
      <c r="EYI82" s="144"/>
      <c r="EYJ82" s="144"/>
      <c r="EYK82" s="144"/>
      <c r="EYL82" s="144"/>
      <c r="EYM82" s="144"/>
      <c r="EYN82" s="144"/>
      <c r="EYO82" s="144"/>
      <c r="EYP82" s="144"/>
      <c r="EYQ82" s="144"/>
      <c r="EYR82" s="144"/>
      <c r="EYS82" s="144"/>
      <c r="EYT82" s="144"/>
      <c r="EYU82" s="144"/>
      <c r="EYV82" s="144"/>
      <c r="EYW82" s="144"/>
      <c r="EYX82" s="144"/>
      <c r="EYY82" s="144"/>
      <c r="EYZ82" s="144"/>
      <c r="EZA82" s="144"/>
      <c r="EZB82" s="144"/>
      <c r="EZC82" s="144"/>
      <c r="EZD82" s="144"/>
      <c r="EZE82" s="144"/>
      <c r="EZF82" s="144"/>
      <c r="EZG82" s="144"/>
      <c r="EZH82" s="144"/>
      <c r="EZI82" s="144"/>
      <c r="EZJ82" s="144"/>
      <c r="EZK82" s="144"/>
      <c r="EZL82" s="144"/>
      <c r="EZM82" s="144"/>
      <c r="EZN82" s="144"/>
      <c r="EZO82" s="144"/>
      <c r="EZP82" s="144"/>
      <c r="EZQ82" s="144"/>
      <c r="EZR82" s="144"/>
      <c r="EZS82" s="144"/>
      <c r="EZT82" s="144"/>
      <c r="EZU82" s="144"/>
      <c r="EZV82" s="144"/>
      <c r="EZW82" s="144"/>
      <c r="EZX82" s="144"/>
      <c r="EZY82" s="144"/>
      <c r="EZZ82" s="144"/>
      <c r="FAA82" s="144"/>
      <c r="FAB82" s="144"/>
      <c r="FAC82" s="144"/>
      <c r="FAD82" s="144"/>
      <c r="FAE82" s="144"/>
      <c r="FAF82" s="144"/>
      <c r="FAG82" s="144"/>
      <c r="FAH82" s="144"/>
      <c r="FAI82" s="144"/>
      <c r="FAJ82" s="144"/>
      <c r="FAK82" s="144"/>
      <c r="FAL82" s="144"/>
      <c r="FAM82" s="144"/>
      <c r="FAN82" s="144"/>
      <c r="FAO82" s="144"/>
      <c r="FAP82" s="144"/>
      <c r="FAQ82" s="144"/>
      <c r="FAR82" s="144"/>
      <c r="FAS82" s="144"/>
      <c r="FAT82" s="144"/>
      <c r="FAU82" s="144"/>
      <c r="FAV82" s="144"/>
      <c r="FAW82" s="144"/>
      <c r="FAX82" s="144"/>
      <c r="FAY82" s="144"/>
      <c r="FAZ82" s="144"/>
      <c r="FBA82" s="144"/>
      <c r="FBB82" s="144"/>
      <c r="FBC82" s="144"/>
      <c r="FBD82" s="144"/>
      <c r="FBE82" s="144"/>
      <c r="FBF82" s="144"/>
      <c r="FBG82" s="144"/>
      <c r="FBH82" s="144"/>
      <c r="FBI82" s="144"/>
      <c r="FBJ82" s="144"/>
      <c r="FBK82" s="144"/>
      <c r="FBL82" s="144"/>
      <c r="FBM82" s="144"/>
      <c r="FBN82" s="144"/>
      <c r="FBO82" s="144"/>
      <c r="FBP82" s="144"/>
      <c r="FBQ82" s="144"/>
      <c r="FBR82" s="144"/>
      <c r="FBS82" s="144"/>
      <c r="FBT82" s="144"/>
      <c r="FBU82" s="144"/>
      <c r="FBV82" s="144"/>
      <c r="FBW82" s="144"/>
      <c r="FBX82" s="144"/>
      <c r="FBY82" s="144"/>
      <c r="FBZ82" s="144"/>
      <c r="FCA82" s="144"/>
      <c r="FCB82" s="144"/>
      <c r="FCC82" s="144"/>
      <c r="FCD82" s="144"/>
      <c r="FCE82" s="144"/>
      <c r="FCF82" s="144"/>
      <c r="FCG82" s="144"/>
      <c r="FCH82" s="144"/>
      <c r="FCI82" s="144"/>
      <c r="FCJ82" s="144"/>
      <c r="FCK82" s="144"/>
      <c r="FCL82" s="144"/>
      <c r="FCM82" s="144"/>
      <c r="FCN82" s="144"/>
      <c r="FCO82" s="144"/>
      <c r="FCP82" s="144"/>
      <c r="FCQ82" s="144"/>
      <c r="FCR82" s="144"/>
      <c r="FCS82" s="144"/>
      <c r="FCT82" s="144"/>
      <c r="FCU82" s="144"/>
      <c r="FCV82" s="144"/>
      <c r="FCW82" s="144"/>
      <c r="FCX82" s="144"/>
      <c r="FCY82" s="144"/>
      <c r="FCZ82" s="144"/>
      <c r="FDA82" s="144"/>
      <c r="FDB82" s="144"/>
      <c r="FDC82" s="144"/>
      <c r="FDD82" s="144"/>
      <c r="FDE82" s="144"/>
      <c r="FDF82" s="144"/>
      <c r="FDG82" s="144"/>
      <c r="FDH82" s="144"/>
      <c r="FDI82" s="144"/>
      <c r="FDJ82" s="144"/>
      <c r="FDK82" s="144"/>
      <c r="FDL82" s="144"/>
      <c r="FDM82" s="144"/>
      <c r="FDN82" s="144"/>
      <c r="FDO82" s="144"/>
      <c r="FDP82" s="144"/>
      <c r="FDQ82" s="144"/>
      <c r="FDR82" s="144"/>
      <c r="FDS82" s="144"/>
      <c r="FDT82" s="144"/>
      <c r="FDU82" s="144"/>
      <c r="FDV82" s="144"/>
      <c r="FDW82" s="144"/>
      <c r="FDX82" s="144"/>
      <c r="FDY82" s="144"/>
      <c r="FDZ82" s="144"/>
      <c r="FEA82" s="144"/>
      <c r="FEB82" s="144"/>
      <c r="FEC82" s="144"/>
      <c r="FED82" s="144"/>
      <c r="FEE82" s="144"/>
      <c r="FEF82" s="144"/>
      <c r="FEG82" s="144"/>
      <c r="FEH82" s="144"/>
      <c r="FEI82" s="144"/>
      <c r="FEJ82" s="144"/>
      <c r="FEK82" s="144"/>
      <c r="FEL82" s="144"/>
      <c r="FEM82" s="144"/>
      <c r="FEN82" s="144"/>
      <c r="FEO82" s="144"/>
      <c r="FEP82" s="144"/>
      <c r="FEQ82" s="144"/>
      <c r="FER82" s="144"/>
      <c r="FES82" s="144"/>
      <c r="FET82" s="144"/>
      <c r="FEU82" s="144"/>
      <c r="FEV82" s="144"/>
      <c r="FEW82" s="144"/>
      <c r="FEX82" s="144"/>
      <c r="FEY82" s="144"/>
      <c r="FEZ82" s="144"/>
      <c r="FFA82" s="144"/>
      <c r="FFB82" s="144"/>
      <c r="FFC82" s="144"/>
      <c r="FFD82" s="144"/>
      <c r="FFE82" s="144"/>
      <c r="FFF82" s="144"/>
      <c r="FFG82" s="144"/>
      <c r="FFH82" s="144"/>
      <c r="FFI82" s="144"/>
      <c r="FFJ82" s="144"/>
      <c r="FFK82" s="144"/>
      <c r="FFL82" s="144"/>
      <c r="FFM82" s="144"/>
      <c r="FFN82" s="144"/>
      <c r="FFO82" s="144"/>
      <c r="FFP82" s="144"/>
      <c r="FFQ82" s="144"/>
      <c r="FFR82" s="144"/>
      <c r="FFS82" s="144"/>
      <c r="FFT82" s="144"/>
      <c r="FFU82" s="144"/>
      <c r="FFV82" s="144"/>
      <c r="FFW82" s="144"/>
      <c r="FFX82" s="144"/>
      <c r="FFY82" s="144"/>
      <c r="FFZ82" s="144"/>
      <c r="FGA82" s="144"/>
      <c r="FGB82" s="144"/>
      <c r="FGC82" s="144"/>
      <c r="FGD82" s="144"/>
      <c r="FGE82" s="144"/>
      <c r="FGF82" s="144"/>
      <c r="FGG82" s="144"/>
      <c r="FGH82" s="144"/>
      <c r="FGI82" s="144"/>
      <c r="FGJ82" s="144"/>
      <c r="FGK82" s="144"/>
      <c r="FGL82" s="144"/>
      <c r="FGM82" s="144"/>
      <c r="FGN82" s="144"/>
      <c r="FGO82" s="144"/>
      <c r="FGP82" s="144"/>
      <c r="FGQ82" s="144"/>
      <c r="FGR82" s="144"/>
      <c r="FGS82" s="144"/>
      <c r="FGT82" s="144"/>
      <c r="FGU82" s="144"/>
      <c r="FGV82" s="144"/>
      <c r="FGW82" s="144"/>
      <c r="FGX82" s="144"/>
      <c r="FGY82" s="144"/>
      <c r="FGZ82" s="144"/>
      <c r="FHA82" s="144"/>
      <c r="FHB82" s="144"/>
      <c r="FHC82" s="144"/>
      <c r="FHD82" s="144"/>
      <c r="FHE82" s="144"/>
      <c r="FHF82" s="144"/>
      <c r="FHG82" s="144"/>
      <c r="FHH82" s="144"/>
      <c r="FHI82" s="144"/>
      <c r="FHJ82" s="144"/>
      <c r="FHK82" s="144"/>
      <c r="FHL82" s="144"/>
      <c r="FHM82" s="144"/>
      <c r="FHN82" s="144"/>
      <c r="FHO82" s="144"/>
      <c r="FHP82" s="144"/>
      <c r="FHQ82" s="144"/>
      <c r="FHR82" s="144"/>
      <c r="FHS82" s="144"/>
      <c r="FHT82" s="144"/>
      <c r="FHU82" s="144"/>
      <c r="FHV82" s="144"/>
      <c r="FHW82" s="144"/>
      <c r="FHX82" s="144"/>
      <c r="FHY82" s="144"/>
      <c r="FHZ82" s="144"/>
      <c r="FIA82" s="144"/>
      <c r="FIB82" s="144"/>
      <c r="FIC82" s="144"/>
      <c r="FID82" s="144"/>
      <c r="FIE82" s="144"/>
      <c r="FIF82" s="144"/>
      <c r="FIG82" s="144"/>
      <c r="FIH82" s="144"/>
      <c r="FII82" s="144"/>
      <c r="FIJ82" s="144"/>
      <c r="FIK82" s="144"/>
      <c r="FIL82" s="144"/>
      <c r="FIM82" s="144"/>
      <c r="FIN82" s="144"/>
      <c r="FIO82" s="144"/>
      <c r="FIP82" s="144"/>
      <c r="FIQ82" s="144"/>
      <c r="FIR82" s="144"/>
      <c r="FIS82" s="144"/>
      <c r="FIT82" s="144"/>
      <c r="FIU82" s="144"/>
      <c r="FIV82" s="144"/>
      <c r="FIW82" s="144"/>
      <c r="FIX82" s="144"/>
      <c r="FIY82" s="144"/>
      <c r="FIZ82" s="144"/>
      <c r="FJA82" s="144"/>
      <c r="FJB82" s="144"/>
      <c r="FJC82" s="144"/>
      <c r="FJD82" s="144"/>
      <c r="FJE82" s="144"/>
      <c r="FJF82" s="144"/>
      <c r="FJG82" s="144"/>
      <c r="FJH82" s="144"/>
      <c r="FJI82" s="144"/>
      <c r="FJJ82" s="144"/>
      <c r="FJK82" s="144"/>
      <c r="FJL82" s="144"/>
      <c r="FJM82" s="144"/>
      <c r="FJN82" s="144"/>
      <c r="FJO82" s="144"/>
      <c r="FJP82" s="144"/>
      <c r="FJQ82" s="144"/>
      <c r="FJR82" s="144"/>
      <c r="FJS82" s="144"/>
      <c r="FJT82" s="144"/>
      <c r="FJU82" s="144"/>
      <c r="FJV82" s="144"/>
      <c r="FJW82" s="144"/>
      <c r="FJX82" s="144"/>
      <c r="FJY82" s="144"/>
      <c r="FJZ82" s="144"/>
      <c r="FKA82" s="144"/>
      <c r="FKB82" s="144"/>
      <c r="FKC82" s="144"/>
      <c r="FKD82" s="144"/>
      <c r="FKE82" s="144"/>
      <c r="FKF82" s="144"/>
      <c r="FKG82" s="144"/>
      <c r="FKH82" s="144"/>
      <c r="FKI82" s="144"/>
      <c r="FKJ82" s="144"/>
      <c r="FKK82" s="144"/>
      <c r="FKL82" s="144"/>
      <c r="FKM82" s="144"/>
      <c r="FKN82" s="144"/>
      <c r="FKO82" s="144"/>
      <c r="FKP82" s="144"/>
      <c r="FKQ82" s="144"/>
      <c r="FKR82" s="144"/>
      <c r="FKS82" s="144"/>
      <c r="FKT82" s="144"/>
      <c r="FKU82" s="144"/>
      <c r="FKV82" s="144"/>
      <c r="FKW82" s="144"/>
      <c r="FKX82" s="144"/>
      <c r="FKY82" s="144"/>
      <c r="FKZ82" s="144"/>
      <c r="FLA82" s="144"/>
      <c r="FLB82" s="144"/>
      <c r="FLC82" s="144"/>
      <c r="FLD82" s="144"/>
      <c r="FLE82" s="144"/>
      <c r="FLF82" s="144"/>
      <c r="FLG82" s="144"/>
      <c r="FLH82" s="144"/>
      <c r="FLI82" s="144"/>
      <c r="FLJ82" s="144"/>
      <c r="FLK82" s="144"/>
      <c r="FLL82" s="144"/>
      <c r="FLM82" s="144"/>
      <c r="FLN82" s="144"/>
      <c r="FLO82" s="144"/>
      <c r="FLP82" s="144"/>
      <c r="FLQ82" s="144"/>
      <c r="FLR82" s="144"/>
      <c r="FLS82" s="144"/>
      <c r="FLT82" s="144"/>
      <c r="FLU82" s="144"/>
      <c r="FLV82" s="144"/>
      <c r="FLW82" s="144"/>
      <c r="FLX82" s="144"/>
      <c r="FLY82" s="144"/>
      <c r="FLZ82" s="144"/>
      <c r="FMA82" s="144"/>
      <c r="FMB82" s="144"/>
      <c r="FMC82" s="144"/>
      <c r="FMD82" s="144"/>
      <c r="FME82" s="144"/>
      <c r="FMF82" s="144"/>
      <c r="FMG82" s="144"/>
      <c r="FMH82" s="144"/>
      <c r="FMI82" s="144"/>
      <c r="FMJ82" s="144"/>
      <c r="FMK82" s="144"/>
      <c r="FML82" s="144"/>
      <c r="FMM82" s="144"/>
      <c r="FMN82" s="144"/>
      <c r="FMO82" s="144"/>
      <c r="FMP82" s="144"/>
      <c r="FMQ82" s="144"/>
      <c r="FMR82" s="144"/>
      <c r="FMS82" s="144"/>
      <c r="FMT82" s="144"/>
      <c r="FMU82" s="144"/>
      <c r="FMV82" s="144"/>
      <c r="FMW82" s="144"/>
      <c r="FMX82" s="144"/>
      <c r="FMY82" s="144"/>
      <c r="FMZ82" s="144"/>
      <c r="FNA82" s="144"/>
      <c r="FNB82" s="144"/>
      <c r="FNC82" s="144"/>
      <c r="FND82" s="144"/>
      <c r="FNE82" s="144"/>
      <c r="FNF82" s="144"/>
      <c r="FNG82" s="144"/>
      <c r="FNH82" s="144"/>
      <c r="FNI82" s="144"/>
      <c r="FNJ82" s="144"/>
      <c r="FNK82" s="144"/>
      <c r="FNL82" s="144"/>
      <c r="FNM82" s="144"/>
      <c r="FNN82" s="144"/>
      <c r="FNO82" s="144"/>
      <c r="FNP82" s="144"/>
      <c r="FNQ82" s="144"/>
      <c r="FNR82" s="144"/>
      <c r="FNS82" s="144"/>
      <c r="FNT82" s="144"/>
      <c r="FNU82" s="144"/>
      <c r="FNV82" s="144"/>
      <c r="FNW82" s="144"/>
      <c r="FNX82" s="144"/>
      <c r="FNY82" s="144"/>
      <c r="FNZ82" s="144"/>
      <c r="FOA82" s="144"/>
      <c r="FOB82" s="144"/>
      <c r="FOC82" s="144"/>
      <c r="FOD82" s="144"/>
      <c r="FOE82" s="144"/>
      <c r="FOF82" s="144"/>
      <c r="FOG82" s="144"/>
      <c r="FOH82" s="144"/>
      <c r="FOI82" s="144"/>
      <c r="FOJ82" s="144"/>
      <c r="FOK82" s="144"/>
      <c r="FOL82" s="144"/>
      <c r="FOM82" s="144"/>
      <c r="FON82" s="144"/>
      <c r="FOO82" s="144"/>
      <c r="FOP82" s="144"/>
      <c r="FOQ82" s="144"/>
      <c r="FOR82" s="144"/>
      <c r="FOS82" s="144"/>
      <c r="FOT82" s="144"/>
      <c r="FOU82" s="144"/>
      <c r="FOV82" s="144"/>
      <c r="FOW82" s="144"/>
      <c r="FOX82" s="144"/>
      <c r="FOY82" s="144"/>
      <c r="FOZ82" s="144"/>
      <c r="FPA82" s="144"/>
      <c r="FPB82" s="144"/>
      <c r="FPC82" s="144"/>
      <c r="FPD82" s="144"/>
      <c r="FPE82" s="144"/>
      <c r="FPF82" s="144"/>
      <c r="FPG82" s="144"/>
      <c r="FPH82" s="144"/>
      <c r="FPI82" s="144"/>
      <c r="FPJ82" s="144"/>
      <c r="FPK82" s="144"/>
      <c r="FPL82" s="144"/>
      <c r="FPM82" s="144"/>
      <c r="FPN82" s="144"/>
      <c r="FPO82" s="144"/>
      <c r="FPP82" s="144"/>
      <c r="FPQ82" s="144"/>
      <c r="FPR82" s="144"/>
      <c r="FPS82" s="144"/>
      <c r="FPT82" s="144"/>
      <c r="FPU82" s="144"/>
      <c r="FPV82" s="144"/>
      <c r="FPW82" s="144"/>
      <c r="FPX82" s="144"/>
      <c r="FPY82" s="144"/>
      <c r="FPZ82" s="144"/>
      <c r="FQA82" s="144"/>
      <c r="FQB82" s="144"/>
      <c r="FQC82" s="144"/>
      <c r="FQD82" s="144"/>
      <c r="FQE82" s="144"/>
      <c r="FQF82" s="144"/>
      <c r="FQG82" s="144"/>
      <c r="FQH82" s="144"/>
      <c r="FQI82" s="144"/>
      <c r="FQJ82" s="144"/>
      <c r="FQK82" s="144"/>
      <c r="FQL82" s="144"/>
      <c r="FQM82" s="144"/>
      <c r="FQN82" s="144"/>
      <c r="FQO82" s="144"/>
      <c r="FQP82" s="144"/>
      <c r="FQQ82" s="144"/>
      <c r="FQR82" s="144"/>
      <c r="FQS82" s="144"/>
      <c r="FQT82" s="144"/>
      <c r="FQU82" s="144"/>
      <c r="FQV82" s="144"/>
      <c r="FQW82" s="144"/>
      <c r="FQX82" s="144"/>
      <c r="FQY82" s="144"/>
      <c r="FQZ82" s="144"/>
      <c r="FRA82" s="144"/>
      <c r="FRB82" s="144"/>
      <c r="FRC82" s="144"/>
      <c r="FRD82" s="144"/>
      <c r="FRE82" s="144"/>
      <c r="FRF82" s="144"/>
      <c r="FRG82" s="144"/>
      <c r="FRH82" s="144"/>
      <c r="FRI82" s="144"/>
      <c r="FRJ82" s="144"/>
      <c r="FRK82" s="144"/>
      <c r="FRL82" s="144"/>
      <c r="FRM82" s="144"/>
      <c r="FRN82" s="144"/>
      <c r="FRO82" s="144"/>
      <c r="FRP82" s="144"/>
      <c r="FRQ82" s="144"/>
      <c r="FRR82" s="144"/>
      <c r="FRS82" s="144"/>
      <c r="FRT82" s="144"/>
      <c r="FRU82" s="144"/>
      <c r="FRV82" s="144"/>
      <c r="FRW82" s="144"/>
      <c r="FRX82" s="144"/>
      <c r="FRY82" s="144"/>
      <c r="FRZ82" s="144"/>
      <c r="FSA82" s="144"/>
      <c r="FSB82" s="144"/>
      <c r="FSC82" s="144"/>
      <c r="FSD82" s="144"/>
      <c r="FSE82" s="144"/>
      <c r="FSF82" s="144"/>
      <c r="FSG82" s="144"/>
      <c r="FSH82" s="144"/>
      <c r="FSI82" s="144"/>
      <c r="FSJ82" s="144"/>
      <c r="FSK82" s="144"/>
      <c r="FSL82" s="144"/>
      <c r="FSM82" s="144"/>
      <c r="FSN82" s="144"/>
      <c r="FSO82" s="144"/>
      <c r="FSP82" s="144"/>
      <c r="FSQ82" s="144"/>
      <c r="FSR82" s="144"/>
      <c r="FSS82" s="144"/>
      <c r="FST82" s="144"/>
      <c r="FSU82" s="144"/>
      <c r="FSV82" s="144"/>
      <c r="FSW82" s="144"/>
      <c r="FSX82" s="144"/>
      <c r="FSY82" s="144"/>
      <c r="FSZ82" s="144"/>
      <c r="FTA82" s="144"/>
      <c r="FTB82" s="144"/>
      <c r="FTC82" s="144"/>
      <c r="FTD82" s="144"/>
      <c r="FTE82" s="144"/>
      <c r="FTF82" s="144"/>
      <c r="FTG82" s="144"/>
      <c r="FTH82" s="144"/>
      <c r="FTI82" s="144"/>
      <c r="FTJ82" s="144"/>
      <c r="FTK82" s="144"/>
      <c r="FTL82" s="144"/>
      <c r="FTM82" s="144"/>
      <c r="FTN82" s="144"/>
      <c r="FTO82" s="144"/>
      <c r="FTP82" s="144"/>
      <c r="FTQ82" s="144"/>
      <c r="FTR82" s="144"/>
      <c r="FTS82" s="144"/>
      <c r="FTT82" s="144"/>
      <c r="FTU82" s="144"/>
      <c r="FTV82" s="144"/>
      <c r="FTW82" s="144"/>
      <c r="FTX82" s="144"/>
      <c r="FTY82" s="144"/>
      <c r="FTZ82" s="144"/>
      <c r="FUA82" s="144"/>
      <c r="FUB82" s="144"/>
      <c r="FUC82" s="144"/>
      <c r="FUD82" s="144"/>
      <c r="FUE82" s="144"/>
      <c r="FUF82" s="144"/>
      <c r="FUG82" s="144"/>
      <c r="FUH82" s="144"/>
      <c r="FUI82" s="144"/>
      <c r="FUJ82" s="144"/>
      <c r="FUK82" s="144"/>
      <c r="FUL82" s="144"/>
      <c r="FUM82" s="144"/>
      <c r="FUN82" s="144"/>
      <c r="FUO82" s="144"/>
      <c r="FUP82" s="144"/>
      <c r="FUQ82" s="144"/>
      <c r="FUR82" s="144"/>
      <c r="FUS82" s="144"/>
      <c r="FUT82" s="144"/>
      <c r="FUU82" s="144"/>
      <c r="FUV82" s="144"/>
      <c r="FUW82" s="144"/>
      <c r="FUX82" s="144"/>
      <c r="FUY82" s="144"/>
      <c r="FUZ82" s="144"/>
      <c r="FVA82" s="144"/>
      <c r="FVB82" s="144"/>
      <c r="FVC82" s="144"/>
      <c r="FVD82" s="144"/>
      <c r="FVE82" s="144"/>
      <c r="FVF82" s="144"/>
      <c r="FVG82" s="144"/>
      <c r="FVH82" s="144"/>
      <c r="FVI82" s="144"/>
      <c r="FVJ82" s="144"/>
      <c r="FVK82" s="144"/>
      <c r="FVL82" s="144"/>
      <c r="FVM82" s="144"/>
      <c r="FVN82" s="144"/>
      <c r="FVO82" s="144"/>
      <c r="FVP82" s="144"/>
      <c r="FVQ82" s="144"/>
      <c r="FVR82" s="144"/>
      <c r="FVS82" s="144"/>
      <c r="FVT82" s="144"/>
      <c r="FVU82" s="144"/>
      <c r="FVV82" s="144"/>
      <c r="FVW82" s="144"/>
      <c r="FVX82" s="144"/>
      <c r="FVY82" s="144"/>
      <c r="FVZ82" s="144"/>
      <c r="FWA82" s="144"/>
      <c r="FWB82" s="144"/>
      <c r="FWC82" s="144"/>
      <c r="FWD82" s="144"/>
      <c r="FWE82" s="144"/>
      <c r="FWF82" s="144"/>
      <c r="FWG82" s="144"/>
      <c r="FWH82" s="144"/>
      <c r="FWI82" s="144"/>
      <c r="FWJ82" s="144"/>
      <c r="FWK82" s="144"/>
      <c r="FWL82" s="144"/>
      <c r="FWM82" s="144"/>
      <c r="FWN82" s="144"/>
      <c r="FWO82" s="144"/>
      <c r="FWP82" s="144"/>
      <c r="FWQ82" s="144"/>
      <c r="FWR82" s="144"/>
      <c r="FWS82" s="144"/>
      <c r="FWT82" s="144"/>
      <c r="FWU82" s="144"/>
      <c r="FWV82" s="144"/>
      <c r="FWW82" s="144"/>
      <c r="FWX82" s="144"/>
      <c r="FWY82" s="144"/>
      <c r="FWZ82" s="144"/>
      <c r="FXA82" s="144"/>
      <c r="FXB82" s="144"/>
      <c r="FXC82" s="144"/>
      <c r="FXD82" s="144"/>
      <c r="FXE82" s="144"/>
      <c r="FXF82" s="144"/>
      <c r="FXG82" s="144"/>
      <c r="FXH82" s="144"/>
      <c r="FXI82" s="144"/>
      <c r="FXJ82" s="144"/>
      <c r="FXK82" s="144"/>
      <c r="FXL82" s="144"/>
      <c r="FXM82" s="144"/>
      <c r="FXN82" s="144"/>
      <c r="FXO82" s="144"/>
      <c r="FXP82" s="144"/>
      <c r="FXQ82" s="144"/>
      <c r="FXR82" s="144"/>
      <c r="FXS82" s="144"/>
      <c r="FXT82" s="144"/>
      <c r="FXU82" s="144"/>
      <c r="FXV82" s="144"/>
      <c r="FXW82" s="144"/>
      <c r="FXX82" s="144"/>
      <c r="FXY82" s="144"/>
      <c r="FXZ82" s="144"/>
      <c r="FYA82" s="144"/>
      <c r="FYB82" s="144"/>
      <c r="FYC82" s="144"/>
      <c r="FYD82" s="144"/>
      <c r="FYE82" s="144"/>
      <c r="FYF82" s="144"/>
      <c r="FYG82" s="144"/>
      <c r="FYH82" s="144"/>
      <c r="FYI82" s="144"/>
      <c r="FYJ82" s="144"/>
      <c r="FYK82" s="144"/>
      <c r="FYL82" s="144"/>
      <c r="FYM82" s="144"/>
      <c r="FYN82" s="144"/>
      <c r="FYO82" s="144"/>
      <c r="FYP82" s="144"/>
      <c r="FYQ82" s="144"/>
      <c r="FYR82" s="144"/>
      <c r="FYS82" s="144"/>
      <c r="FYT82" s="144"/>
      <c r="FYU82" s="144"/>
      <c r="FYV82" s="144"/>
      <c r="FYW82" s="144"/>
      <c r="FYX82" s="144"/>
      <c r="FYY82" s="144"/>
      <c r="FYZ82" s="144"/>
      <c r="FZA82" s="144"/>
      <c r="FZB82" s="144"/>
      <c r="FZC82" s="144"/>
      <c r="FZD82" s="144"/>
      <c r="FZE82" s="144"/>
      <c r="FZF82" s="144"/>
      <c r="FZG82" s="144"/>
      <c r="FZH82" s="144"/>
      <c r="FZI82" s="144"/>
      <c r="FZJ82" s="144"/>
      <c r="FZK82" s="144"/>
      <c r="FZL82" s="144"/>
      <c r="FZM82" s="144"/>
      <c r="FZN82" s="144"/>
      <c r="FZO82" s="144"/>
      <c r="FZP82" s="144"/>
      <c r="FZQ82" s="144"/>
      <c r="FZR82" s="144"/>
      <c r="FZS82" s="144"/>
      <c r="FZT82" s="144"/>
      <c r="FZU82" s="144"/>
      <c r="FZV82" s="144"/>
      <c r="FZW82" s="144"/>
      <c r="FZX82" s="144"/>
      <c r="FZY82" s="144"/>
      <c r="FZZ82" s="144"/>
      <c r="GAA82" s="144"/>
      <c r="GAB82" s="144"/>
      <c r="GAC82" s="144"/>
      <c r="GAD82" s="144"/>
      <c r="GAE82" s="144"/>
      <c r="GAF82" s="144"/>
      <c r="GAG82" s="144"/>
      <c r="GAH82" s="144"/>
      <c r="GAI82" s="144"/>
      <c r="GAJ82" s="144"/>
      <c r="GAK82" s="144"/>
      <c r="GAL82" s="144"/>
      <c r="GAM82" s="144"/>
      <c r="GAN82" s="144"/>
      <c r="GAO82" s="144"/>
      <c r="GAP82" s="144"/>
      <c r="GAQ82" s="144"/>
      <c r="GAR82" s="144"/>
      <c r="GAS82" s="144"/>
      <c r="GAT82" s="144"/>
      <c r="GAU82" s="144"/>
      <c r="GAV82" s="144"/>
      <c r="GAW82" s="144"/>
      <c r="GAX82" s="144"/>
      <c r="GAY82" s="144"/>
      <c r="GAZ82" s="144"/>
      <c r="GBA82" s="144"/>
      <c r="GBB82" s="144"/>
      <c r="GBC82" s="144"/>
      <c r="GBD82" s="144"/>
      <c r="GBE82" s="144"/>
      <c r="GBF82" s="144"/>
      <c r="GBG82" s="144"/>
      <c r="GBH82" s="144"/>
      <c r="GBI82" s="144"/>
      <c r="GBJ82" s="144"/>
      <c r="GBK82" s="144"/>
      <c r="GBL82" s="144"/>
      <c r="GBM82" s="144"/>
      <c r="GBN82" s="144"/>
      <c r="GBO82" s="144"/>
      <c r="GBP82" s="144"/>
      <c r="GBQ82" s="144"/>
      <c r="GBR82" s="144"/>
      <c r="GBS82" s="144"/>
      <c r="GBT82" s="144"/>
      <c r="GBU82" s="144"/>
      <c r="GBV82" s="144"/>
      <c r="GBW82" s="144"/>
      <c r="GBX82" s="144"/>
      <c r="GBY82" s="144"/>
      <c r="GBZ82" s="144"/>
      <c r="GCA82" s="144"/>
      <c r="GCB82" s="144"/>
      <c r="GCC82" s="144"/>
      <c r="GCD82" s="144"/>
      <c r="GCE82" s="144"/>
      <c r="GCF82" s="144"/>
      <c r="GCG82" s="144"/>
      <c r="GCH82" s="144"/>
      <c r="GCI82" s="144"/>
      <c r="GCJ82" s="144"/>
      <c r="GCK82" s="144"/>
      <c r="GCL82" s="144"/>
      <c r="GCM82" s="144"/>
      <c r="GCN82" s="144"/>
      <c r="GCO82" s="144"/>
      <c r="GCP82" s="144"/>
      <c r="GCQ82" s="144"/>
      <c r="GCR82" s="144"/>
      <c r="GCS82" s="144"/>
      <c r="GCT82" s="144"/>
      <c r="GCU82" s="144"/>
      <c r="GCV82" s="144"/>
      <c r="GCW82" s="144"/>
      <c r="GCX82" s="144"/>
      <c r="GCY82" s="144"/>
      <c r="GCZ82" s="144"/>
      <c r="GDA82" s="144"/>
      <c r="GDB82" s="144"/>
      <c r="GDC82" s="144"/>
      <c r="GDD82" s="144"/>
      <c r="GDE82" s="144"/>
      <c r="GDF82" s="144"/>
      <c r="GDG82" s="144"/>
      <c r="GDH82" s="144"/>
      <c r="GDI82" s="144"/>
      <c r="GDJ82" s="144"/>
      <c r="GDK82" s="144"/>
      <c r="GDL82" s="144"/>
      <c r="GDM82" s="144"/>
      <c r="GDN82" s="144"/>
      <c r="GDO82" s="144"/>
      <c r="GDP82" s="144"/>
      <c r="GDQ82" s="144"/>
      <c r="GDR82" s="144"/>
      <c r="GDS82" s="144"/>
      <c r="GDT82" s="144"/>
      <c r="GDU82" s="144"/>
      <c r="GDV82" s="144"/>
      <c r="GDW82" s="144"/>
      <c r="GDX82" s="144"/>
      <c r="GDY82" s="144"/>
      <c r="GDZ82" s="144"/>
      <c r="GEA82" s="144"/>
      <c r="GEB82" s="144"/>
      <c r="GEC82" s="144"/>
      <c r="GED82" s="144"/>
      <c r="GEE82" s="144"/>
      <c r="GEF82" s="144"/>
      <c r="GEG82" s="144"/>
      <c r="GEH82" s="144"/>
      <c r="GEI82" s="144"/>
      <c r="GEJ82" s="144"/>
      <c r="GEK82" s="144"/>
      <c r="GEL82" s="144"/>
      <c r="GEM82" s="144"/>
      <c r="GEN82" s="144"/>
      <c r="GEO82" s="144"/>
      <c r="GEP82" s="144"/>
      <c r="GEQ82" s="144"/>
      <c r="GER82" s="144"/>
      <c r="GES82" s="144"/>
      <c r="GET82" s="144"/>
      <c r="GEU82" s="144"/>
      <c r="GEV82" s="144"/>
      <c r="GEW82" s="144"/>
      <c r="GEX82" s="144"/>
      <c r="GEY82" s="144"/>
      <c r="GEZ82" s="144"/>
      <c r="GFA82" s="144"/>
      <c r="GFB82" s="144"/>
      <c r="GFC82" s="144"/>
      <c r="GFD82" s="144"/>
      <c r="GFE82" s="144"/>
      <c r="GFF82" s="144"/>
      <c r="GFG82" s="144"/>
      <c r="GFH82" s="144"/>
      <c r="GFI82" s="144"/>
      <c r="GFJ82" s="144"/>
      <c r="GFK82" s="144"/>
      <c r="GFL82" s="144"/>
      <c r="GFM82" s="144"/>
      <c r="GFN82" s="144"/>
      <c r="GFO82" s="144"/>
      <c r="GFP82" s="144"/>
      <c r="GFQ82" s="144"/>
      <c r="GFR82" s="144"/>
      <c r="GFS82" s="144"/>
      <c r="GFT82" s="144"/>
      <c r="GFU82" s="144"/>
      <c r="GFV82" s="144"/>
      <c r="GFW82" s="144"/>
      <c r="GFX82" s="144"/>
      <c r="GFY82" s="144"/>
      <c r="GFZ82" s="144"/>
      <c r="GGA82" s="144"/>
      <c r="GGB82" s="144"/>
      <c r="GGC82" s="144"/>
      <c r="GGD82" s="144"/>
      <c r="GGE82" s="144"/>
      <c r="GGF82" s="144"/>
      <c r="GGG82" s="144"/>
      <c r="GGH82" s="144"/>
      <c r="GGI82" s="144"/>
      <c r="GGJ82" s="144"/>
      <c r="GGK82" s="144"/>
      <c r="GGL82" s="144"/>
      <c r="GGM82" s="144"/>
      <c r="GGN82" s="144"/>
      <c r="GGO82" s="144"/>
      <c r="GGP82" s="144"/>
      <c r="GGQ82" s="144"/>
      <c r="GGR82" s="144"/>
      <c r="GGS82" s="144"/>
      <c r="GGT82" s="144"/>
      <c r="GGU82" s="144"/>
      <c r="GGV82" s="144"/>
      <c r="GGW82" s="144"/>
      <c r="GGX82" s="144"/>
      <c r="GGY82" s="144"/>
      <c r="GGZ82" s="144"/>
      <c r="GHA82" s="144"/>
      <c r="GHB82" s="144"/>
      <c r="GHC82" s="144"/>
      <c r="GHD82" s="144"/>
      <c r="GHE82" s="144"/>
      <c r="GHF82" s="144"/>
      <c r="GHG82" s="144"/>
      <c r="GHH82" s="144"/>
      <c r="GHI82" s="144"/>
      <c r="GHJ82" s="144"/>
      <c r="GHK82" s="144"/>
      <c r="GHL82" s="144"/>
      <c r="GHM82" s="144"/>
      <c r="GHN82" s="144"/>
      <c r="GHO82" s="144"/>
      <c r="GHP82" s="144"/>
      <c r="GHQ82" s="144"/>
      <c r="GHR82" s="144"/>
      <c r="GHS82" s="144"/>
      <c r="GHT82" s="144"/>
      <c r="GHU82" s="144"/>
      <c r="GHV82" s="144"/>
      <c r="GHW82" s="144"/>
      <c r="GHX82" s="144"/>
      <c r="GHY82" s="144"/>
      <c r="GHZ82" s="144"/>
      <c r="GIA82" s="144"/>
      <c r="GIB82" s="144"/>
      <c r="GIC82" s="144"/>
      <c r="GID82" s="144"/>
      <c r="GIE82" s="144"/>
      <c r="GIF82" s="144"/>
      <c r="GIG82" s="144"/>
      <c r="GIH82" s="144"/>
      <c r="GII82" s="144"/>
      <c r="GIJ82" s="144"/>
      <c r="GIK82" s="144"/>
      <c r="GIL82" s="144"/>
      <c r="GIM82" s="144"/>
      <c r="GIN82" s="144"/>
      <c r="GIO82" s="144"/>
      <c r="GIP82" s="144"/>
      <c r="GIQ82" s="144"/>
      <c r="GIR82" s="144"/>
      <c r="GIS82" s="144"/>
      <c r="GIT82" s="144"/>
      <c r="GIU82" s="144"/>
      <c r="GIV82" s="144"/>
      <c r="GIW82" s="144"/>
      <c r="GIX82" s="144"/>
      <c r="GIY82" s="144"/>
      <c r="GIZ82" s="144"/>
      <c r="GJA82" s="144"/>
      <c r="GJB82" s="144"/>
      <c r="GJC82" s="144"/>
      <c r="GJD82" s="144"/>
      <c r="GJE82" s="144"/>
      <c r="GJF82" s="144"/>
      <c r="GJG82" s="144"/>
      <c r="GJH82" s="144"/>
      <c r="GJI82" s="144"/>
      <c r="GJJ82" s="144"/>
      <c r="GJK82" s="144"/>
      <c r="GJL82" s="144"/>
      <c r="GJM82" s="144"/>
      <c r="GJN82" s="144"/>
      <c r="GJO82" s="144"/>
      <c r="GJP82" s="144"/>
      <c r="GJQ82" s="144"/>
      <c r="GJR82" s="144"/>
      <c r="GJS82" s="144"/>
      <c r="GJT82" s="144"/>
      <c r="GJU82" s="144"/>
      <c r="GJV82" s="144"/>
      <c r="GJW82" s="144"/>
      <c r="GJX82" s="144"/>
      <c r="GJY82" s="144"/>
      <c r="GJZ82" s="144"/>
      <c r="GKA82" s="144"/>
      <c r="GKB82" s="144"/>
      <c r="GKC82" s="144"/>
      <c r="GKD82" s="144"/>
      <c r="GKE82" s="144"/>
      <c r="GKF82" s="144"/>
      <c r="GKG82" s="144"/>
      <c r="GKH82" s="144"/>
      <c r="GKI82" s="144"/>
      <c r="GKJ82" s="144"/>
      <c r="GKK82" s="144"/>
      <c r="GKL82" s="144"/>
      <c r="GKM82" s="144"/>
      <c r="GKN82" s="144"/>
      <c r="GKO82" s="144"/>
      <c r="GKP82" s="144"/>
      <c r="GKQ82" s="144"/>
      <c r="GKR82" s="144"/>
      <c r="GKS82" s="144"/>
      <c r="GKT82" s="144"/>
      <c r="GKU82" s="144"/>
      <c r="GKV82" s="144"/>
      <c r="GKW82" s="144"/>
      <c r="GKX82" s="144"/>
      <c r="GKY82" s="144"/>
      <c r="GKZ82" s="144"/>
      <c r="GLA82" s="144"/>
      <c r="GLB82" s="144"/>
      <c r="GLC82" s="144"/>
      <c r="GLD82" s="144"/>
      <c r="GLE82" s="144"/>
      <c r="GLF82" s="144"/>
      <c r="GLG82" s="144"/>
      <c r="GLH82" s="144"/>
      <c r="GLI82" s="144"/>
      <c r="GLJ82" s="144"/>
      <c r="GLK82" s="144"/>
      <c r="GLL82" s="144"/>
      <c r="GLM82" s="144"/>
      <c r="GLN82" s="144"/>
      <c r="GLO82" s="144"/>
      <c r="GLP82" s="144"/>
      <c r="GLQ82" s="144"/>
      <c r="GLR82" s="144"/>
      <c r="GLS82" s="144"/>
      <c r="GLT82" s="144"/>
      <c r="GLU82" s="144"/>
      <c r="GLV82" s="144"/>
      <c r="GLW82" s="144"/>
      <c r="GLX82" s="144"/>
      <c r="GLY82" s="144"/>
      <c r="GLZ82" s="144"/>
      <c r="GMA82" s="144"/>
      <c r="GMB82" s="144"/>
      <c r="GMC82" s="144"/>
      <c r="GMD82" s="144"/>
      <c r="GME82" s="144"/>
      <c r="GMF82" s="144"/>
      <c r="GMG82" s="144"/>
      <c r="GMH82" s="144"/>
      <c r="GMI82" s="144"/>
      <c r="GMJ82" s="144"/>
      <c r="GMK82" s="144"/>
      <c r="GML82" s="144"/>
      <c r="GMM82" s="144"/>
      <c r="GMN82" s="144"/>
      <c r="GMO82" s="144"/>
      <c r="GMP82" s="144"/>
      <c r="GMQ82" s="144"/>
      <c r="GMR82" s="144"/>
      <c r="GMS82" s="144"/>
      <c r="GMT82" s="144"/>
      <c r="GMU82" s="144"/>
      <c r="GMV82" s="144"/>
      <c r="GMW82" s="144"/>
      <c r="GMX82" s="144"/>
      <c r="GMY82" s="144"/>
      <c r="GMZ82" s="144"/>
      <c r="GNA82" s="144"/>
      <c r="GNB82" s="144"/>
      <c r="GNC82" s="144"/>
      <c r="GND82" s="144"/>
      <c r="GNE82" s="144"/>
      <c r="GNF82" s="144"/>
      <c r="GNG82" s="144"/>
      <c r="GNH82" s="144"/>
      <c r="GNI82" s="144"/>
      <c r="GNJ82" s="144"/>
      <c r="GNK82" s="144"/>
      <c r="GNL82" s="144"/>
      <c r="GNM82" s="144"/>
      <c r="GNN82" s="144"/>
      <c r="GNO82" s="144"/>
      <c r="GNP82" s="144"/>
      <c r="GNQ82" s="144"/>
      <c r="GNR82" s="144"/>
      <c r="GNS82" s="144"/>
      <c r="GNT82" s="144"/>
      <c r="GNU82" s="144"/>
      <c r="GNV82" s="144"/>
      <c r="GNW82" s="144"/>
      <c r="GNX82" s="144"/>
      <c r="GNY82" s="144"/>
      <c r="GNZ82" s="144"/>
      <c r="GOA82" s="144"/>
      <c r="GOB82" s="144"/>
      <c r="GOC82" s="144"/>
      <c r="GOD82" s="144"/>
      <c r="GOE82" s="144"/>
      <c r="GOF82" s="144"/>
      <c r="GOG82" s="144"/>
      <c r="GOH82" s="144"/>
      <c r="GOI82" s="144"/>
      <c r="GOJ82" s="144"/>
      <c r="GOK82" s="144"/>
      <c r="GOL82" s="144"/>
      <c r="GOM82" s="144"/>
      <c r="GON82" s="144"/>
      <c r="GOO82" s="144"/>
      <c r="GOP82" s="144"/>
      <c r="GOQ82" s="144"/>
      <c r="GOR82" s="144"/>
      <c r="GOS82" s="144"/>
      <c r="GOT82" s="144"/>
      <c r="GOU82" s="144"/>
      <c r="GOV82" s="144"/>
      <c r="GOW82" s="144"/>
      <c r="GOX82" s="144"/>
      <c r="GOY82" s="144"/>
      <c r="GOZ82" s="144"/>
      <c r="GPA82" s="144"/>
      <c r="GPB82" s="144"/>
      <c r="GPC82" s="144"/>
      <c r="GPD82" s="144"/>
      <c r="GPE82" s="144"/>
      <c r="GPF82" s="144"/>
      <c r="GPG82" s="144"/>
      <c r="GPH82" s="144"/>
      <c r="GPI82" s="144"/>
      <c r="GPJ82" s="144"/>
      <c r="GPK82" s="144"/>
      <c r="GPL82" s="144"/>
      <c r="GPM82" s="144"/>
      <c r="GPN82" s="144"/>
      <c r="GPO82" s="144"/>
      <c r="GPP82" s="144"/>
      <c r="GPQ82" s="144"/>
      <c r="GPR82" s="144"/>
      <c r="GPS82" s="144"/>
      <c r="GPT82" s="144"/>
      <c r="GPU82" s="144"/>
      <c r="GPV82" s="144"/>
      <c r="GPW82" s="144"/>
      <c r="GPX82" s="144"/>
      <c r="GPY82" s="144"/>
      <c r="GPZ82" s="144"/>
      <c r="GQA82" s="144"/>
      <c r="GQB82" s="144"/>
      <c r="GQC82" s="144"/>
      <c r="GQD82" s="144"/>
      <c r="GQE82" s="144"/>
      <c r="GQF82" s="144"/>
      <c r="GQG82" s="144"/>
      <c r="GQH82" s="144"/>
      <c r="GQI82" s="144"/>
      <c r="GQJ82" s="144"/>
      <c r="GQK82" s="144"/>
      <c r="GQL82" s="144"/>
      <c r="GQM82" s="144"/>
      <c r="GQN82" s="144"/>
      <c r="GQO82" s="144"/>
      <c r="GQP82" s="144"/>
      <c r="GQQ82" s="144"/>
      <c r="GQR82" s="144"/>
      <c r="GQS82" s="144"/>
      <c r="GQT82" s="144"/>
      <c r="GQU82" s="144"/>
      <c r="GQV82" s="144"/>
      <c r="GQW82" s="144"/>
      <c r="GQX82" s="144"/>
      <c r="GQY82" s="144"/>
      <c r="GQZ82" s="144"/>
      <c r="GRA82" s="144"/>
      <c r="GRB82" s="144"/>
      <c r="GRC82" s="144"/>
      <c r="GRD82" s="144"/>
      <c r="GRE82" s="144"/>
      <c r="GRF82" s="144"/>
      <c r="GRG82" s="144"/>
      <c r="GRH82" s="144"/>
      <c r="GRI82" s="144"/>
      <c r="GRJ82" s="144"/>
      <c r="GRK82" s="144"/>
      <c r="GRL82" s="144"/>
      <c r="GRM82" s="144"/>
      <c r="GRN82" s="144"/>
      <c r="GRO82" s="144"/>
      <c r="GRP82" s="144"/>
      <c r="GRQ82" s="144"/>
      <c r="GRR82" s="144"/>
      <c r="GRS82" s="144"/>
      <c r="GRT82" s="144"/>
      <c r="GRU82" s="144"/>
      <c r="GRV82" s="144"/>
      <c r="GRW82" s="144"/>
      <c r="GRX82" s="144"/>
      <c r="GRY82" s="144"/>
      <c r="GRZ82" s="144"/>
      <c r="GSA82" s="144"/>
      <c r="GSB82" s="144"/>
      <c r="GSC82" s="144"/>
      <c r="GSD82" s="144"/>
      <c r="GSE82" s="144"/>
      <c r="GSF82" s="144"/>
      <c r="GSG82" s="144"/>
      <c r="GSH82" s="144"/>
      <c r="GSI82" s="144"/>
      <c r="GSJ82" s="144"/>
      <c r="GSK82" s="144"/>
      <c r="GSL82" s="144"/>
      <c r="GSM82" s="144"/>
      <c r="GSN82" s="144"/>
      <c r="GSO82" s="144"/>
      <c r="GSP82" s="144"/>
      <c r="GSQ82" s="144"/>
      <c r="GSR82" s="144"/>
      <c r="GSS82" s="144"/>
      <c r="GST82" s="144"/>
      <c r="GSU82" s="144"/>
      <c r="GSV82" s="144"/>
      <c r="GSW82" s="144"/>
      <c r="GSX82" s="144"/>
      <c r="GSY82" s="144"/>
      <c r="GSZ82" s="144"/>
      <c r="GTA82" s="144"/>
      <c r="GTB82" s="144"/>
      <c r="GTC82" s="144"/>
      <c r="GTD82" s="144"/>
      <c r="GTE82" s="144"/>
      <c r="GTF82" s="144"/>
      <c r="GTG82" s="144"/>
      <c r="GTH82" s="144"/>
      <c r="GTI82" s="144"/>
      <c r="GTJ82" s="144"/>
      <c r="GTK82" s="144"/>
      <c r="GTL82" s="144"/>
      <c r="GTM82" s="144"/>
      <c r="GTN82" s="144"/>
      <c r="GTO82" s="144"/>
      <c r="GTP82" s="144"/>
      <c r="GTQ82" s="144"/>
      <c r="GTR82" s="144"/>
      <c r="GTS82" s="144"/>
      <c r="GTT82" s="144"/>
      <c r="GTU82" s="144"/>
      <c r="GTV82" s="144"/>
      <c r="GTW82" s="144"/>
      <c r="GTX82" s="144"/>
      <c r="GTY82" s="144"/>
      <c r="GTZ82" s="144"/>
      <c r="GUA82" s="144"/>
      <c r="GUB82" s="144"/>
      <c r="GUC82" s="144"/>
      <c r="GUD82" s="144"/>
      <c r="GUE82" s="144"/>
      <c r="GUF82" s="144"/>
      <c r="GUG82" s="144"/>
      <c r="GUH82" s="144"/>
      <c r="GUI82" s="144"/>
      <c r="GUJ82" s="144"/>
      <c r="GUK82" s="144"/>
      <c r="GUL82" s="144"/>
      <c r="GUM82" s="144"/>
      <c r="GUN82" s="144"/>
      <c r="GUO82" s="144"/>
      <c r="GUP82" s="144"/>
      <c r="GUQ82" s="144"/>
      <c r="GUR82" s="144"/>
      <c r="GUS82" s="144"/>
      <c r="GUT82" s="144"/>
      <c r="GUU82" s="144"/>
      <c r="GUV82" s="144"/>
      <c r="GUW82" s="144"/>
      <c r="GUX82" s="144"/>
      <c r="GUY82" s="144"/>
      <c r="GUZ82" s="144"/>
      <c r="GVA82" s="144"/>
      <c r="GVB82" s="144"/>
      <c r="GVC82" s="144"/>
      <c r="GVD82" s="144"/>
      <c r="GVE82" s="144"/>
      <c r="GVF82" s="144"/>
      <c r="GVG82" s="144"/>
      <c r="GVH82" s="144"/>
      <c r="GVI82" s="144"/>
      <c r="GVJ82" s="144"/>
      <c r="GVK82" s="144"/>
      <c r="GVL82" s="144"/>
      <c r="GVM82" s="144"/>
      <c r="GVN82" s="144"/>
      <c r="GVO82" s="144"/>
      <c r="GVP82" s="144"/>
      <c r="GVQ82" s="144"/>
      <c r="GVR82" s="144"/>
      <c r="GVS82" s="144"/>
      <c r="GVT82" s="144"/>
      <c r="GVU82" s="144"/>
      <c r="GVV82" s="144"/>
      <c r="GVW82" s="144"/>
      <c r="GVX82" s="144"/>
      <c r="GVY82" s="144"/>
      <c r="GVZ82" s="144"/>
      <c r="GWA82" s="144"/>
      <c r="GWB82" s="144"/>
      <c r="GWC82" s="144"/>
      <c r="GWD82" s="144"/>
      <c r="GWE82" s="144"/>
      <c r="GWF82" s="144"/>
      <c r="GWG82" s="144"/>
      <c r="GWH82" s="144"/>
      <c r="GWI82" s="144"/>
      <c r="GWJ82" s="144"/>
      <c r="GWK82" s="144"/>
      <c r="GWL82" s="144"/>
      <c r="GWM82" s="144"/>
      <c r="GWN82" s="144"/>
      <c r="GWO82" s="144"/>
      <c r="GWP82" s="144"/>
      <c r="GWQ82" s="144"/>
      <c r="GWR82" s="144"/>
      <c r="GWS82" s="144"/>
      <c r="GWT82" s="144"/>
      <c r="GWU82" s="144"/>
      <c r="GWV82" s="144"/>
      <c r="GWW82" s="144"/>
      <c r="GWX82" s="144"/>
      <c r="GWY82" s="144"/>
      <c r="GWZ82" s="144"/>
      <c r="GXA82" s="144"/>
      <c r="GXB82" s="144"/>
      <c r="GXC82" s="144"/>
      <c r="GXD82" s="144"/>
      <c r="GXE82" s="144"/>
      <c r="GXF82" s="144"/>
      <c r="GXG82" s="144"/>
      <c r="GXH82" s="144"/>
      <c r="GXI82" s="144"/>
      <c r="GXJ82" s="144"/>
      <c r="GXK82" s="144"/>
      <c r="GXL82" s="144"/>
      <c r="GXM82" s="144"/>
      <c r="GXN82" s="144"/>
      <c r="GXO82" s="144"/>
      <c r="GXP82" s="144"/>
      <c r="GXQ82" s="144"/>
      <c r="GXR82" s="144"/>
      <c r="GXS82" s="144"/>
      <c r="GXT82" s="144"/>
      <c r="GXU82" s="144"/>
      <c r="GXV82" s="144"/>
      <c r="GXW82" s="144"/>
      <c r="GXX82" s="144"/>
      <c r="GXY82" s="144"/>
      <c r="GXZ82" s="144"/>
      <c r="GYA82" s="144"/>
      <c r="GYB82" s="144"/>
      <c r="GYC82" s="144"/>
      <c r="GYD82" s="144"/>
      <c r="GYE82" s="144"/>
      <c r="GYF82" s="144"/>
      <c r="GYG82" s="144"/>
      <c r="GYH82" s="144"/>
      <c r="GYI82" s="144"/>
      <c r="GYJ82" s="144"/>
      <c r="GYK82" s="144"/>
      <c r="GYL82" s="144"/>
      <c r="GYM82" s="144"/>
      <c r="GYN82" s="144"/>
      <c r="GYO82" s="144"/>
      <c r="GYP82" s="144"/>
      <c r="GYQ82" s="144"/>
      <c r="GYR82" s="144"/>
      <c r="GYS82" s="144"/>
      <c r="GYT82" s="144"/>
      <c r="GYU82" s="144"/>
      <c r="GYV82" s="144"/>
      <c r="GYW82" s="144"/>
      <c r="GYX82" s="144"/>
      <c r="GYY82" s="144"/>
      <c r="GYZ82" s="144"/>
      <c r="GZA82" s="144"/>
      <c r="GZB82" s="144"/>
      <c r="GZC82" s="144"/>
      <c r="GZD82" s="144"/>
      <c r="GZE82" s="144"/>
      <c r="GZF82" s="144"/>
      <c r="GZG82" s="144"/>
      <c r="GZH82" s="144"/>
      <c r="GZI82" s="144"/>
      <c r="GZJ82" s="144"/>
      <c r="GZK82" s="144"/>
      <c r="GZL82" s="144"/>
      <c r="GZM82" s="144"/>
      <c r="GZN82" s="144"/>
      <c r="GZO82" s="144"/>
      <c r="GZP82" s="144"/>
      <c r="GZQ82" s="144"/>
      <c r="GZR82" s="144"/>
      <c r="GZS82" s="144"/>
      <c r="GZT82" s="144"/>
      <c r="GZU82" s="144"/>
      <c r="GZV82" s="144"/>
      <c r="GZW82" s="144"/>
      <c r="GZX82" s="144"/>
      <c r="GZY82" s="144"/>
      <c r="GZZ82" s="144"/>
      <c r="HAA82" s="144"/>
      <c r="HAB82" s="144"/>
      <c r="HAC82" s="144"/>
      <c r="HAD82" s="144"/>
      <c r="HAE82" s="144"/>
      <c r="HAF82" s="144"/>
      <c r="HAG82" s="144"/>
      <c r="HAH82" s="144"/>
      <c r="HAI82" s="144"/>
      <c r="HAJ82" s="144"/>
      <c r="HAK82" s="144"/>
      <c r="HAL82" s="144"/>
      <c r="HAM82" s="144"/>
      <c r="HAN82" s="144"/>
      <c r="HAO82" s="144"/>
      <c r="HAP82" s="144"/>
      <c r="HAQ82" s="144"/>
      <c r="HAR82" s="144"/>
      <c r="HAS82" s="144"/>
      <c r="HAT82" s="144"/>
      <c r="HAU82" s="144"/>
      <c r="HAV82" s="144"/>
      <c r="HAW82" s="144"/>
      <c r="HAX82" s="144"/>
      <c r="HAY82" s="144"/>
      <c r="HAZ82" s="144"/>
      <c r="HBA82" s="144"/>
      <c r="HBB82" s="144"/>
      <c r="HBC82" s="144"/>
      <c r="HBD82" s="144"/>
      <c r="HBE82" s="144"/>
      <c r="HBF82" s="144"/>
      <c r="HBG82" s="144"/>
      <c r="HBH82" s="144"/>
      <c r="HBI82" s="144"/>
      <c r="HBJ82" s="144"/>
      <c r="HBK82" s="144"/>
      <c r="HBL82" s="144"/>
      <c r="HBM82" s="144"/>
      <c r="HBN82" s="144"/>
      <c r="HBO82" s="144"/>
      <c r="HBP82" s="144"/>
      <c r="HBQ82" s="144"/>
      <c r="HBR82" s="144"/>
      <c r="HBS82" s="144"/>
      <c r="HBT82" s="144"/>
      <c r="HBU82" s="144"/>
      <c r="HBV82" s="144"/>
      <c r="HBW82" s="144"/>
      <c r="HBX82" s="144"/>
      <c r="HBY82" s="144"/>
      <c r="HBZ82" s="144"/>
      <c r="HCA82" s="144"/>
      <c r="HCB82" s="144"/>
      <c r="HCC82" s="144"/>
      <c r="HCD82" s="144"/>
      <c r="HCE82" s="144"/>
      <c r="HCF82" s="144"/>
      <c r="HCG82" s="144"/>
      <c r="HCH82" s="144"/>
      <c r="HCI82" s="144"/>
      <c r="HCJ82" s="144"/>
      <c r="HCK82" s="144"/>
      <c r="HCL82" s="144"/>
      <c r="HCM82" s="144"/>
      <c r="HCN82" s="144"/>
      <c r="HCO82" s="144"/>
      <c r="HCP82" s="144"/>
      <c r="HCQ82" s="144"/>
      <c r="HCR82" s="144"/>
      <c r="HCS82" s="144"/>
      <c r="HCT82" s="144"/>
      <c r="HCU82" s="144"/>
      <c r="HCV82" s="144"/>
      <c r="HCW82" s="144"/>
      <c r="HCX82" s="144"/>
      <c r="HCY82" s="144"/>
      <c r="HCZ82" s="144"/>
      <c r="HDA82" s="144"/>
      <c r="HDB82" s="144"/>
      <c r="HDC82" s="144"/>
      <c r="HDD82" s="144"/>
      <c r="HDE82" s="144"/>
      <c r="HDF82" s="144"/>
      <c r="HDG82" s="144"/>
      <c r="HDH82" s="144"/>
      <c r="HDI82" s="144"/>
      <c r="HDJ82" s="144"/>
      <c r="HDK82" s="144"/>
      <c r="HDL82" s="144"/>
      <c r="HDM82" s="144"/>
      <c r="HDN82" s="144"/>
      <c r="HDO82" s="144"/>
      <c r="HDP82" s="144"/>
      <c r="HDQ82" s="144"/>
      <c r="HDR82" s="144"/>
      <c r="HDS82" s="144"/>
      <c r="HDT82" s="144"/>
      <c r="HDU82" s="144"/>
      <c r="HDV82" s="144"/>
      <c r="HDW82" s="144"/>
      <c r="HDX82" s="144"/>
      <c r="HDY82" s="144"/>
      <c r="HDZ82" s="144"/>
      <c r="HEA82" s="144"/>
      <c r="HEB82" s="144"/>
      <c r="HEC82" s="144"/>
      <c r="HED82" s="144"/>
      <c r="HEE82" s="144"/>
      <c r="HEF82" s="144"/>
      <c r="HEG82" s="144"/>
      <c r="HEH82" s="144"/>
      <c r="HEI82" s="144"/>
      <c r="HEJ82" s="144"/>
      <c r="HEK82" s="144"/>
      <c r="HEL82" s="144"/>
      <c r="HEM82" s="144"/>
      <c r="HEN82" s="144"/>
      <c r="HEO82" s="144"/>
      <c r="HEP82" s="144"/>
      <c r="HEQ82" s="144"/>
      <c r="HER82" s="144"/>
      <c r="HES82" s="144"/>
      <c r="HET82" s="144"/>
      <c r="HEU82" s="144"/>
      <c r="HEV82" s="144"/>
      <c r="HEW82" s="144"/>
      <c r="HEX82" s="144"/>
      <c r="HEY82" s="144"/>
      <c r="HEZ82" s="144"/>
      <c r="HFA82" s="144"/>
      <c r="HFB82" s="144"/>
      <c r="HFC82" s="144"/>
      <c r="HFD82" s="144"/>
      <c r="HFE82" s="144"/>
      <c r="HFF82" s="144"/>
      <c r="HFG82" s="144"/>
      <c r="HFH82" s="144"/>
      <c r="HFI82" s="144"/>
      <c r="HFJ82" s="144"/>
      <c r="HFK82" s="144"/>
      <c r="HFL82" s="144"/>
      <c r="HFM82" s="144"/>
      <c r="HFN82" s="144"/>
      <c r="HFO82" s="144"/>
      <c r="HFP82" s="144"/>
      <c r="HFQ82" s="144"/>
      <c r="HFR82" s="144"/>
      <c r="HFS82" s="144"/>
      <c r="HFT82" s="144"/>
      <c r="HFU82" s="144"/>
      <c r="HFV82" s="144"/>
      <c r="HFW82" s="144"/>
      <c r="HFX82" s="144"/>
      <c r="HFY82" s="144"/>
      <c r="HFZ82" s="144"/>
      <c r="HGA82" s="144"/>
      <c r="HGB82" s="144"/>
      <c r="HGC82" s="144"/>
      <c r="HGD82" s="144"/>
      <c r="HGE82" s="144"/>
      <c r="HGF82" s="144"/>
      <c r="HGG82" s="144"/>
      <c r="HGH82" s="144"/>
      <c r="HGI82" s="144"/>
      <c r="HGJ82" s="144"/>
      <c r="HGK82" s="144"/>
      <c r="HGL82" s="144"/>
      <c r="HGM82" s="144"/>
      <c r="HGN82" s="144"/>
      <c r="HGO82" s="144"/>
      <c r="HGP82" s="144"/>
      <c r="HGQ82" s="144"/>
      <c r="HGR82" s="144"/>
      <c r="HGS82" s="144"/>
      <c r="HGT82" s="144"/>
      <c r="HGU82" s="144"/>
      <c r="HGV82" s="144"/>
      <c r="HGW82" s="144"/>
      <c r="HGX82" s="144"/>
      <c r="HGY82" s="144"/>
      <c r="HGZ82" s="144"/>
      <c r="HHA82" s="144"/>
      <c r="HHB82" s="144"/>
      <c r="HHC82" s="144"/>
      <c r="HHD82" s="144"/>
      <c r="HHE82" s="144"/>
      <c r="HHF82" s="144"/>
      <c r="HHG82" s="144"/>
      <c r="HHH82" s="144"/>
      <c r="HHI82" s="144"/>
      <c r="HHJ82" s="144"/>
      <c r="HHK82" s="144"/>
      <c r="HHL82" s="144"/>
      <c r="HHM82" s="144"/>
      <c r="HHN82" s="144"/>
      <c r="HHO82" s="144"/>
      <c r="HHP82" s="144"/>
      <c r="HHQ82" s="144"/>
      <c r="HHR82" s="144"/>
      <c r="HHS82" s="144"/>
      <c r="HHT82" s="144"/>
      <c r="HHU82" s="144"/>
      <c r="HHV82" s="144"/>
      <c r="HHW82" s="144"/>
      <c r="HHX82" s="144"/>
      <c r="HHY82" s="144"/>
      <c r="HHZ82" s="144"/>
      <c r="HIA82" s="144"/>
      <c r="HIB82" s="144"/>
      <c r="HIC82" s="144"/>
      <c r="HID82" s="144"/>
      <c r="HIE82" s="144"/>
      <c r="HIF82" s="144"/>
      <c r="HIG82" s="144"/>
      <c r="HIH82" s="144"/>
      <c r="HII82" s="144"/>
      <c r="HIJ82" s="144"/>
      <c r="HIK82" s="144"/>
      <c r="HIL82" s="144"/>
      <c r="HIM82" s="144"/>
      <c r="HIN82" s="144"/>
      <c r="HIO82" s="144"/>
      <c r="HIP82" s="144"/>
      <c r="HIQ82" s="144"/>
      <c r="HIR82" s="144"/>
      <c r="HIS82" s="144"/>
      <c r="HIT82" s="144"/>
      <c r="HIU82" s="144"/>
      <c r="HIV82" s="144"/>
      <c r="HIW82" s="144"/>
      <c r="HIX82" s="144"/>
      <c r="HIY82" s="144"/>
      <c r="HIZ82" s="144"/>
      <c r="HJA82" s="144"/>
      <c r="HJB82" s="144"/>
      <c r="HJC82" s="144"/>
      <c r="HJD82" s="144"/>
      <c r="HJE82" s="144"/>
      <c r="HJF82" s="144"/>
      <c r="HJG82" s="144"/>
      <c r="HJH82" s="144"/>
      <c r="HJI82" s="144"/>
      <c r="HJJ82" s="144"/>
      <c r="HJK82" s="144"/>
      <c r="HJL82" s="144"/>
      <c r="HJM82" s="144"/>
      <c r="HJN82" s="144"/>
      <c r="HJO82" s="144"/>
      <c r="HJP82" s="144"/>
      <c r="HJQ82" s="144"/>
      <c r="HJR82" s="144"/>
      <c r="HJS82" s="144"/>
      <c r="HJT82" s="144"/>
      <c r="HJU82" s="144"/>
      <c r="HJV82" s="144"/>
      <c r="HJW82" s="144"/>
      <c r="HJX82" s="144"/>
      <c r="HJY82" s="144"/>
      <c r="HJZ82" s="144"/>
      <c r="HKA82" s="144"/>
      <c r="HKB82" s="144"/>
      <c r="HKC82" s="144"/>
      <c r="HKD82" s="144"/>
      <c r="HKE82" s="144"/>
      <c r="HKF82" s="144"/>
      <c r="HKG82" s="144"/>
      <c r="HKH82" s="144"/>
      <c r="HKI82" s="144"/>
      <c r="HKJ82" s="144"/>
      <c r="HKK82" s="144"/>
      <c r="HKL82" s="144"/>
      <c r="HKM82" s="144"/>
      <c r="HKN82" s="144"/>
      <c r="HKO82" s="144"/>
      <c r="HKP82" s="144"/>
      <c r="HKQ82" s="144"/>
      <c r="HKR82" s="144"/>
      <c r="HKS82" s="144"/>
      <c r="HKT82" s="144"/>
      <c r="HKU82" s="144"/>
      <c r="HKV82" s="144"/>
      <c r="HKW82" s="144"/>
      <c r="HKX82" s="144"/>
      <c r="HKY82" s="144"/>
      <c r="HKZ82" s="144"/>
      <c r="HLA82" s="144"/>
      <c r="HLB82" s="144"/>
      <c r="HLC82" s="144"/>
      <c r="HLD82" s="144"/>
      <c r="HLE82" s="144"/>
      <c r="HLF82" s="144"/>
      <c r="HLG82" s="144"/>
      <c r="HLH82" s="144"/>
      <c r="HLI82" s="144"/>
      <c r="HLJ82" s="144"/>
      <c r="HLK82" s="144"/>
      <c r="HLL82" s="144"/>
      <c r="HLM82" s="144"/>
      <c r="HLN82" s="144"/>
      <c r="HLO82" s="144"/>
      <c r="HLP82" s="144"/>
      <c r="HLQ82" s="144"/>
      <c r="HLR82" s="144"/>
      <c r="HLS82" s="144"/>
      <c r="HLT82" s="144"/>
      <c r="HLU82" s="144"/>
      <c r="HLV82" s="144"/>
      <c r="HLW82" s="144"/>
      <c r="HLX82" s="144"/>
      <c r="HLY82" s="144"/>
      <c r="HLZ82" s="144"/>
      <c r="HMA82" s="144"/>
      <c r="HMB82" s="144"/>
      <c r="HMC82" s="144"/>
      <c r="HMD82" s="144"/>
      <c r="HME82" s="144"/>
      <c r="HMF82" s="144"/>
      <c r="HMG82" s="144"/>
      <c r="HMH82" s="144"/>
      <c r="HMI82" s="144"/>
      <c r="HMJ82" s="144"/>
      <c r="HMK82" s="144"/>
      <c r="HML82" s="144"/>
      <c r="HMM82" s="144"/>
      <c r="HMN82" s="144"/>
      <c r="HMO82" s="144"/>
      <c r="HMP82" s="144"/>
      <c r="HMQ82" s="144"/>
      <c r="HMR82" s="144"/>
      <c r="HMS82" s="144"/>
      <c r="HMT82" s="144"/>
      <c r="HMU82" s="144"/>
      <c r="HMV82" s="144"/>
      <c r="HMW82" s="144"/>
      <c r="HMX82" s="144"/>
      <c r="HMY82" s="144"/>
      <c r="HMZ82" s="144"/>
      <c r="HNA82" s="144"/>
      <c r="HNB82" s="144"/>
      <c r="HNC82" s="144"/>
      <c r="HND82" s="144"/>
      <c r="HNE82" s="144"/>
      <c r="HNF82" s="144"/>
      <c r="HNG82" s="144"/>
      <c r="HNH82" s="144"/>
      <c r="HNI82" s="144"/>
      <c r="HNJ82" s="144"/>
      <c r="HNK82" s="144"/>
      <c r="HNL82" s="144"/>
      <c r="HNM82" s="144"/>
      <c r="HNN82" s="144"/>
      <c r="HNO82" s="144"/>
      <c r="HNP82" s="144"/>
      <c r="HNQ82" s="144"/>
      <c r="HNR82" s="144"/>
      <c r="HNS82" s="144"/>
      <c r="HNT82" s="144"/>
      <c r="HNU82" s="144"/>
      <c r="HNV82" s="144"/>
      <c r="HNW82" s="144"/>
      <c r="HNX82" s="144"/>
      <c r="HNY82" s="144"/>
      <c r="HNZ82" s="144"/>
      <c r="HOA82" s="144"/>
      <c r="HOB82" s="144"/>
      <c r="HOC82" s="144"/>
      <c r="HOD82" s="144"/>
      <c r="HOE82" s="144"/>
      <c r="HOF82" s="144"/>
      <c r="HOG82" s="144"/>
      <c r="HOH82" s="144"/>
      <c r="HOI82" s="144"/>
      <c r="HOJ82" s="144"/>
      <c r="HOK82" s="144"/>
      <c r="HOL82" s="144"/>
      <c r="HOM82" s="144"/>
      <c r="HON82" s="144"/>
      <c r="HOO82" s="144"/>
      <c r="HOP82" s="144"/>
      <c r="HOQ82" s="144"/>
      <c r="HOR82" s="144"/>
      <c r="HOS82" s="144"/>
      <c r="HOT82" s="144"/>
      <c r="HOU82" s="144"/>
      <c r="HOV82" s="144"/>
      <c r="HOW82" s="144"/>
      <c r="HOX82" s="144"/>
      <c r="HOY82" s="144"/>
      <c r="HOZ82" s="144"/>
      <c r="HPA82" s="144"/>
      <c r="HPB82" s="144"/>
      <c r="HPC82" s="144"/>
      <c r="HPD82" s="144"/>
      <c r="HPE82" s="144"/>
      <c r="HPF82" s="144"/>
      <c r="HPG82" s="144"/>
      <c r="HPH82" s="144"/>
      <c r="HPI82" s="144"/>
      <c r="HPJ82" s="144"/>
      <c r="HPK82" s="144"/>
      <c r="HPL82" s="144"/>
      <c r="HPM82" s="144"/>
      <c r="HPN82" s="144"/>
      <c r="HPO82" s="144"/>
      <c r="HPP82" s="144"/>
      <c r="HPQ82" s="144"/>
      <c r="HPR82" s="144"/>
      <c r="HPS82" s="144"/>
      <c r="HPT82" s="144"/>
      <c r="HPU82" s="144"/>
      <c r="HPV82" s="144"/>
      <c r="HPW82" s="144"/>
      <c r="HPX82" s="144"/>
      <c r="HPY82" s="144"/>
      <c r="HPZ82" s="144"/>
      <c r="HQA82" s="144"/>
      <c r="HQB82" s="144"/>
      <c r="HQC82" s="144"/>
      <c r="HQD82" s="144"/>
      <c r="HQE82" s="144"/>
      <c r="HQF82" s="144"/>
      <c r="HQG82" s="144"/>
      <c r="HQH82" s="144"/>
      <c r="HQI82" s="144"/>
      <c r="HQJ82" s="144"/>
      <c r="HQK82" s="144"/>
      <c r="HQL82" s="144"/>
      <c r="HQM82" s="144"/>
      <c r="HQN82" s="144"/>
      <c r="HQO82" s="144"/>
      <c r="HQP82" s="144"/>
      <c r="HQQ82" s="144"/>
      <c r="HQR82" s="144"/>
      <c r="HQS82" s="144"/>
      <c r="HQT82" s="144"/>
      <c r="HQU82" s="144"/>
      <c r="HQV82" s="144"/>
      <c r="HQW82" s="144"/>
      <c r="HQX82" s="144"/>
      <c r="HQY82" s="144"/>
      <c r="HQZ82" s="144"/>
      <c r="HRA82" s="144"/>
      <c r="HRB82" s="144"/>
      <c r="HRC82" s="144"/>
      <c r="HRD82" s="144"/>
      <c r="HRE82" s="144"/>
      <c r="HRF82" s="144"/>
      <c r="HRG82" s="144"/>
      <c r="HRH82" s="144"/>
      <c r="HRI82" s="144"/>
      <c r="HRJ82" s="144"/>
      <c r="HRK82" s="144"/>
      <c r="HRL82" s="144"/>
      <c r="HRM82" s="144"/>
      <c r="HRN82" s="144"/>
      <c r="HRO82" s="144"/>
      <c r="HRP82" s="144"/>
      <c r="HRQ82" s="144"/>
      <c r="HRR82" s="144"/>
      <c r="HRS82" s="144"/>
      <c r="HRT82" s="144"/>
      <c r="HRU82" s="144"/>
      <c r="HRV82" s="144"/>
      <c r="HRW82" s="144"/>
      <c r="HRX82" s="144"/>
      <c r="HRY82" s="144"/>
      <c r="HRZ82" s="144"/>
      <c r="HSA82" s="144"/>
      <c r="HSB82" s="144"/>
      <c r="HSC82" s="144"/>
      <c r="HSD82" s="144"/>
      <c r="HSE82" s="144"/>
      <c r="HSF82" s="144"/>
      <c r="HSG82" s="144"/>
      <c r="HSH82" s="144"/>
      <c r="HSI82" s="144"/>
      <c r="HSJ82" s="144"/>
      <c r="HSK82" s="144"/>
      <c r="HSL82" s="144"/>
      <c r="HSM82" s="144"/>
      <c r="HSN82" s="144"/>
      <c r="HSO82" s="144"/>
      <c r="HSP82" s="144"/>
      <c r="HSQ82" s="144"/>
      <c r="HSR82" s="144"/>
      <c r="HSS82" s="144"/>
      <c r="HST82" s="144"/>
      <c r="HSU82" s="144"/>
      <c r="HSV82" s="144"/>
      <c r="HSW82" s="144"/>
      <c r="HSX82" s="144"/>
      <c r="HSY82" s="144"/>
      <c r="HSZ82" s="144"/>
      <c r="HTA82" s="144"/>
      <c r="HTB82" s="144"/>
      <c r="HTC82" s="144"/>
      <c r="HTD82" s="144"/>
      <c r="HTE82" s="144"/>
      <c r="HTF82" s="144"/>
      <c r="HTG82" s="144"/>
      <c r="HTH82" s="144"/>
      <c r="HTI82" s="144"/>
      <c r="HTJ82" s="144"/>
      <c r="HTK82" s="144"/>
      <c r="HTL82" s="144"/>
      <c r="HTM82" s="144"/>
      <c r="HTN82" s="144"/>
      <c r="HTO82" s="144"/>
      <c r="HTP82" s="144"/>
      <c r="HTQ82" s="144"/>
      <c r="HTR82" s="144"/>
      <c r="HTS82" s="144"/>
      <c r="HTT82" s="144"/>
      <c r="HTU82" s="144"/>
      <c r="HTV82" s="144"/>
      <c r="HTW82" s="144"/>
      <c r="HTX82" s="144"/>
      <c r="HTY82" s="144"/>
      <c r="HTZ82" s="144"/>
      <c r="HUA82" s="144"/>
      <c r="HUB82" s="144"/>
      <c r="HUC82" s="144"/>
      <c r="HUD82" s="144"/>
      <c r="HUE82" s="144"/>
      <c r="HUF82" s="144"/>
      <c r="HUG82" s="144"/>
      <c r="HUH82" s="144"/>
      <c r="HUI82" s="144"/>
      <c r="HUJ82" s="144"/>
      <c r="HUK82" s="144"/>
      <c r="HUL82" s="144"/>
      <c r="HUM82" s="144"/>
      <c r="HUN82" s="144"/>
      <c r="HUO82" s="144"/>
      <c r="HUP82" s="144"/>
      <c r="HUQ82" s="144"/>
      <c r="HUR82" s="144"/>
      <c r="HUS82" s="144"/>
      <c r="HUT82" s="144"/>
      <c r="HUU82" s="144"/>
      <c r="HUV82" s="144"/>
      <c r="HUW82" s="144"/>
      <c r="HUX82" s="144"/>
      <c r="HUY82" s="144"/>
      <c r="HUZ82" s="144"/>
      <c r="HVA82" s="144"/>
      <c r="HVB82" s="144"/>
      <c r="HVC82" s="144"/>
      <c r="HVD82" s="144"/>
      <c r="HVE82" s="144"/>
      <c r="HVF82" s="144"/>
      <c r="HVG82" s="144"/>
      <c r="HVH82" s="144"/>
      <c r="HVI82" s="144"/>
      <c r="HVJ82" s="144"/>
      <c r="HVK82" s="144"/>
      <c r="HVL82" s="144"/>
      <c r="HVM82" s="144"/>
      <c r="HVN82" s="144"/>
      <c r="HVO82" s="144"/>
      <c r="HVP82" s="144"/>
      <c r="HVQ82" s="144"/>
      <c r="HVR82" s="144"/>
      <c r="HVS82" s="144"/>
      <c r="HVT82" s="144"/>
      <c r="HVU82" s="144"/>
      <c r="HVV82" s="144"/>
      <c r="HVW82" s="144"/>
      <c r="HVX82" s="144"/>
      <c r="HVY82" s="144"/>
      <c r="HVZ82" s="144"/>
      <c r="HWA82" s="144"/>
      <c r="HWB82" s="144"/>
      <c r="HWC82" s="144"/>
      <c r="HWD82" s="144"/>
      <c r="HWE82" s="144"/>
      <c r="HWF82" s="144"/>
      <c r="HWG82" s="144"/>
      <c r="HWH82" s="144"/>
      <c r="HWI82" s="144"/>
      <c r="HWJ82" s="144"/>
      <c r="HWK82" s="144"/>
      <c r="HWL82" s="144"/>
      <c r="HWM82" s="144"/>
      <c r="HWN82" s="144"/>
      <c r="HWO82" s="144"/>
      <c r="HWP82" s="144"/>
      <c r="HWQ82" s="144"/>
      <c r="HWR82" s="144"/>
      <c r="HWS82" s="144"/>
      <c r="HWT82" s="144"/>
      <c r="HWU82" s="144"/>
      <c r="HWV82" s="144"/>
      <c r="HWW82" s="144"/>
      <c r="HWX82" s="144"/>
      <c r="HWY82" s="144"/>
      <c r="HWZ82" s="144"/>
      <c r="HXA82" s="144"/>
      <c r="HXB82" s="144"/>
      <c r="HXC82" s="144"/>
      <c r="HXD82" s="144"/>
      <c r="HXE82" s="144"/>
      <c r="HXF82" s="144"/>
      <c r="HXG82" s="144"/>
      <c r="HXH82" s="144"/>
      <c r="HXI82" s="144"/>
      <c r="HXJ82" s="144"/>
      <c r="HXK82" s="144"/>
      <c r="HXL82" s="144"/>
      <c r="HXM82" s="144"/>
      <c r="HXN82" s="144"/>
      <c r="HXO82" s="144"/>
      <c r="HXP82" s="144"/>
      <c r="HXQ82" s="144"/>
      <c r="HXR82" s="144"/>
      <c r="HXS82" s="144"/>
      <c r="HXT82" s="144"/>
      <c r="HXU82" s="144"/>
      <c r="HXV82" s="144"/>
      <c r="HXW82" s="144"/>
      <c r="HXX82" s="144"/>
      <c r="HXY82" s="144"/>
      <c r="HXZ82" s="144"/>
      <c r="HYA82" s="144"/>
      <c r="HYB82" s="144"/>
      <c r="HYC82" s="144"/>
      <c r="HYD82" s="144"/>
      <c r="HYE82" s="144"/>
      <c r="HYF82" s="144"/>
      <c r="HYG82" s="144"/>
      <c r="HYH82" s="144"/>
      <c r="HYI82" s="144"/>
      <c r="HYJ82" s="144"/>
      <c r="HYK82" s="144"/>
      <c r="HYL82" s="144"/>
      <c r="HYM82" s="144"/>
      <c r="HYN82" s="144"/>
      <c r="HYO82" s="144"/>
      <c r="HYP82" s="144"/>
      <c r="HYQ82" s="144"/>
      <c r="HYR82" s="144"/>
      <c r="HYS82" s="144"/>
      <c r="HYT82" s="144"/>
      <c r="HYU82" s="144"/>
      <c r="HYV82" s="144"/>
      <c r="HYW82" s="144"/>
      <c r="HYX82" s="144"/>
      <c r="HYY82" s="144"/>
      <c r="HYZ82" s="144"/>
      <c r="HZA82" s="144"/>
      <c r="HZB82" s="144"/>
      <c r="HZC82" s="144"/>
      <c r="HZD82" s="144"/>
      <c r="HZE82" s="144"/>
      <c r="HZF82" s="144"/>
      <c r="HZG82" s="144"/>
      <c r="HZH82" s="144"/>
      <c r="HZI82" s="144"/>
      <c r="HZJ82" s="144"/>
      <c r="HZK82" s="144"/>
      <c r="HZL82" s="144"/>
      <c r="HZM82" s="144"/>
      <c r="HZN82" s="144"/>
      <c r="HZO82" s="144"/>
      <c r="HZP82" s="144"/>
      <c r="HZQ82" s="144"/>
      <c r="HZR82" s="144"/>
      <c r="HZS82" s="144"/>
      <c r="HZT82" s="144"/>
      <c r="HZU82" s="144"/>
      <c r="HZV82" s="144"/>
      <c r="HZW82" s="144"/>
      <c r="HZX82" s="144"/>
      <c r="HZY82" s="144"/>
      <c r="HZZ82" s="144"/>
      <c r="IAA82" s="144"/>
      <c r="IAB82" s="144"/>
      <c r="IAC82" s="144"/>
      <c r="IAD82" s="144"/>
      <c r="IAE82" s="144"/>
      <c r="IAF82" s="144"/>
      <c r="IAG82" s="144"/>
      <c r="IAH82" s="144"/>
      <c r="IAI82" s="144"/>
      <c r="IAJ82" s="144"/>
      <c r="IAK82" s="144"/>
      <c r="IAL82" s="144"/>
      <c r="IAM82" s="144"/>
      <c r="IAN82" s="144"/>
      <c r="IAO82" s="144"/>
      <c r="IAP82" s="144"/>
      <c r="IAQ82" s="144"/>
      <c r="IAR82" s="144"/>
      <c r="IAS82" s="144"/>
      <c r="IAT82" s="144"/>
      <c r="IAU82" s="144"/>
      <c r="IAV82" s="144"/>
      <c r="IAW82" s="144"/>
      <c r="IAX82" s="144"/>
      <c r="IAY82" s="144"/>
      <c r="IAZ82" s="144"/>
      <c r="IBA82" s="144"/>
      <c r="IBB82" s="144"/>
      <c r="IBC82" s="144"/>
      <c r="IBD82" s="144"/>
      <c r="IBE82" s="144"/>
      <c r="IBF82" s="144"/>
      <c r="IBG82" s="144"/>
      <c r="IBH82" s="144"/>
      <c r="IBI82" s="144"/>
      <c r="IBJ82" s="144"/>
      <c r="IBK82" s="144"/>
      <c r="IBL82" s="144"/>
      <c r="IBM82" s="144"/>
      <c r="IBN82" s="144"/>
      <c r="IBO82" s="144"/>
      <c r="IBP82" s="144"/>
      <c r="IBQ82" s="144"/>
      <c r="IBR82" s="144"/>
      <c r="IBS82" s="144"/>
      <c r="IBT82" s="144"/>
      <c r="IBU82" s="144"/>
      <c r="IBV82" s="144"/>
      <c r="IBW82" s="144"/>
      <c r="IBX82" s="144"/>
      <c r="IBY82" s="144"/>
      <c r="IBZ82" s="144"/>
      <c r="ICA82" s="144"/>
      <c r="ICB82" s="144"/>
      <c r="ICC82" s="144"/>
      <c r="ICD82" s="144"/>
      <c r="ICE82" s="144"/>
      <c r="ICF82" s="144"/>
      <c r="ICG82" s="144"/>
      <c r="ICH82" s="144"/>
      <c r="ICI82" s="144"/>
      <c r="ICJ82" s="144"/>
      <c r="ICK82" s="144"/>
      <c r="ICL82" s="144"/>
      <c r="ICM82" s="144"/>
      <c r="ICN82" s="144"/>
      <c r="ICO82" s="144"/>
      <c r="ICP82" s="144"/>
      <c r="ICQ82" s="144"/>
      <c r="ICR82" s="144"/>
      <c r="ICS82" s="144"/>
      <c r="ICT82" s="144"/>
      <c r="ICU82" s="144"/>
      <c r="ICV82" s="144"/>
      <c r="ICW82" s="144"/>
      <c r="ICX82" s="144"/>
      <c r="ICY82" s="144"/>
      <c r="ICZ82" s="144"/>
      <c r="IDA82" s="144"/>
      <c r="IDB82" s="144"/>
      <c r="IDC82" s="144"/>
      <c r="IDD82" s="144"/>
      <c r="IDE82" s="144"/>
      <c r="IDF82" s="144"/>
      <c r="IDG82" s="144"/>
      <c r="IDH82" s="144"/>
      <c r="IDI82" s="144"/>
      <c r="IDJ82" s="144"/>
      <c r="IDK82" s="144"/>
      <c r="IDL82" s="144"/>
      <c r="IDM82" s="144"/>
      <c r="IDN82" s="144"/>
      <c r="IDO82" s="144"/>
      <c r="IDP82" s="144"/>
      <c r="IDQ82" s="144"/>
      <c r="IDR82" s="144"/>
      <c r="IDS82" s="144"/>
      <c r="IDT82" s="144"/>
      <c r="IDU82" s="144"/>
      <c r="IDV82" s="144"/>
      <c r="IDW82" s="144"/>
      <c r="IDX82" s="144"/>
      <c r="IDY82" s="144"/>
      <c r="IDZ82" s="144"/>
      <c r="IEA82" s="144"/>
      <c r="IEB82" s="144"/>
      <c r="IEC82" s="144"/>
      <c r="IED82" s="144"/>
      <c r="IEE82" s="144"/>
      <c r="IEF82" s="144"/>
      <c r="IEG82" s="144"/>
      <c r="IEH82" s="144"/>
      <c r="IEI82" s="144"/>
      <c r="IEJ82" s="144"/>
      <c r="IEK82" s="144"/>
      <c r="IEL82" s="144"/>
      <c r="IEM82" s="144"/>
      <c r="IEN82" s="144"/>
      <c r="IEO82" s="144"/>
      <c r="IEP82" s="144"/>
      <c r="IEQ82" s="144"/>
      <c r="IER82" s="144"/>
      <c r="IES82" s="144"/>
      <c r="IET82" s="144"/>
      <c r="IEU82" s="144"/>
      <c r="IEV82" s="144"/>
      <c r="IEW82" s="144"/>
      <c r="IEX82" s="144"/>
      <c r="IEY82" s="144"/>
      <c r="IEZ82" s="144"/>
      <c r="IFA82" s="144"/>
      <c r="IFB82" s="144"/>
      <c r="IFC82" s="144"/>
      <c r="IFD82" s="144"/>
      <c r="IFE82" s="144"/>
      <c r="IFF82" s="144"/>
      <c r="IFG82" s="144"/>
      <c r="IFH82" s="144"/>
      <c r="IFI82" s="144"/>
      <c r="IFJ82" s="144"/>
      <c r="IFK82" s="144"/>
      <c r="IFL82" s="144"/>
      <c r="IFM82" s="144"/>
      <c r="IFN82" s="144"/>
      <c r="IFO82" s="144"/>
      <c r="IFP82" s="144"/>
      <c r="IFQ82" s="144"/>
      <c r="IFR82" s="144"/>
      <c r="IFS82" s="144"/>
      <c r="IFT82" s="144"/>
      <c r="IFU82" s="144"/>
      <c r="IFV82" s="144"/>
      <c r="IFW82" s="144"/>
      <c r="IFX82" s="144"/>
      <c r="IFY82" s="144"/>
      <c r="IFZ82" s="144"/>
      <c r="IGA82" s="144"/>
      <c r="IGB82" s="144"/>
      <c r="IGC82" s="144"/>
      <c r="IGD82" s="144"/>
      <c r="IGE82" s="144"/>
      <c r="IGF82" s="144"/>
      <c r="IGG82" s="144"/>
      <c r="IGH82" s="144"/>
      <c r="IGI82" s="144"/>
      <c r="IGJ82" s="144"/>
      <c r="IGK82" s="144"/>
      <c r="IGL82" s="144"/>
      <c r="IGM82" s="144"/>
      <c r="IGN82" s="144"/>
      <c r="IGO82" s="144"/>
      <c r="IGP82" s="144"/>
      <c r="IGQ82" s="144"/>
      <c r="IGR82" s="144"/>
      <c r="IGS82" s="144"/>
      <c r="IGT82" s="144"/>
      <c r="IGU82" s="144"/>
      <c r="IGV82" s="144"/>
      <c r="IGW82" s="144"/>
      <c r="IGX82" s="144"/>
      <c r="IGY82" s="144"/>
      <c r="IGZ82" s="144"/>
      <c r="IHA82" s="144"/>
      <c r="IHB82" s="144"/>
      <c r="IHC82" s="144"/>
      <c r="IHD82" s="144"/>
      <c r="IHE82" s="144"/>
      <c r="IHF82" s="144"/>
      <c r="IHG82" s="144"/>
      <c r="IHH82" s="144"/>
      <c r="IHI82" s="144"/>
      <c r="IHJ82" s="144"/>
      <c r="IHK82" s="144"/>
      <c r="IHL82" s="144"/>
      <c r="IHM82" s="144"/>
      <c r="IHN82" s="144"/>
      <c r="IHO82" s="144"/>
      <c r="IHP82" s="144"/>
      <c r="IHQ82" s="144"/>
      <c r="IHR82" s="144"/>
      <c r="IHS82" s="144"/>
      <c r="IHT82" s="144"/>
      <c r="IHU82" s="144"/>
      <c r="IHV82" s="144"/>
      <c r="IHW82" s="144"/>
      <c r="IHX82" s="144"/>
      <c r="IHY82" s="144"/>
      <c r="IHZ82" s="144"/>
      <c r="IIA82" s="144"/>
      <c r="IIB82" s="144"/>
      <c r="IIC82" s="144"/>
      <c r="IID82" s="144"/>
      <c r="IIE82" s="144"/>
      <c r="IIF82" s="144"/>
      <c r="IIG82" s="144"/>
      <c r="IIH82" s="144"/>
      <c r="III82" s="144"/>
      <c r="IIJ82" s="144"/>
      <c r="IIK82" s="144"/>
      <c r="IIL82" s="144"/>
      <c r="IIM82" s="144"/>
      <c r="IIN82" s="144"/>
      <c r="IIO82" s="144"/>
      <c r="IIP82" s="144"/>
      <c r="IIQ82" s="144"/>
      <c r="IIR82" s="144"/>
      <c r="IIS82" s="144"/>
      <c r="IIT82" s="144"/>
      <c r="IIU82" s="144"/>
      <c r="IIV82" s="144"/>
      <c r="IIW82" s="144"/>
      <c r="IIX82" s="144"/>
      <c r="IIY82" s="144"/>
      <c r="IIZ82" s="144"/>
      <c r="IJA82" s="144"/>
      <c r="IJB82" s="144"/>
      <c r="IJC82" s="144"/>
      <c r="IJD82" s="144"/>
      <c r="IJE82" s="144"/>
      <c r="IJF82" s="144"/>
      <c r="IJG82" s="144"/>
      <c r="IJH82" s="144"/>
      <c r="IJI82" s="144"/>
      <c r="IJJ82" s="144"/>
      <c r="IJK82" s="144"/>
      <c r="IJL82" s="144"/>
      <c r="IJM82" s="144"/>
      <c r="IJN82" s="144"/>
      <c r="IJO82" s="144"/>
      <c r="IJP82" s="144"/>
      <c r="IJQ82" s="144"/>
      <c r="IJR82" s="144"/>
      <c r="IJS82" s="144"/>
      <c r="IJT82" s="144"/>
      <c r="IJU82" s="144"/>
      <c r="IJV82" s="144"/>
      <c r="IJW82" s="144"/>
      <c r="IJX82" s="144"/>
      <c r="IJY82" s="144"/>
      <c r="IJZ82" s="144"/>
      <c r="IKA82" s="144"/>
      <c r="IKB82" s="144"/>
      <c r="IKC82" s="144"/>
      <c r="IKD82" s="144"/>
      <c r="IKE82" s="144"/>
      <c r="IKF82" s="144"/>
      <c r="IKG82" s="144"/>
      <c r="IKH82" s="144"/>
      <c r="IKI82" s="144"/>
      <c r="IKJ82" s="144"/>
      <c r="IKK82" s="144"/>
      <c r="IKL82" s="144"/>
      <c r="IKM82" s="144"/>
      <c r="IKN82" s="144"/>
      <c r="IKO82" s="144"/>
      <c r="IKP82" s="144"/>
      <c r="IKQ82" s="144"/>
      <c r="IKR82" s="144"/>
      <c r="IKS82" s="144"/>
      <c r="IKT82" s="144"/>
      <c r="IKU82" s="144"/>
      <c r="IKV82" s="144"/>
      <c r="IKW82" s="144"/>
      <c r="IKX82" s="144"/>
      <c r="IKY82" s="144"/>
      <c r="IKZ82" s="144"/>
      <c r="ILA82" s="144"/>
      <c r="ILB82" s="144"/>
      <c r="ILC82" s="144"/>
      <c r="ILD82" s="144"/>
      <c r="ILE82" s="144"/>
      <c r="ILF82" s="144"/>
      <c r="ILG82" s="144"/>
      <c r="ILH82" s="144"/>
      <c r="ILI82" s="144"/>
      <c r="ILJ82" s="144"/>
      <c r="ILK82" s="144"/>
      <c r="ILL82" s="144"/>
      <c r="ILM82" s="144"/>
      <c r="ILN82" s="144"/>
      <c r="ILO82" s="144"/>
      <c r="ILP82" s="144"/>
      <c r="ILQ82" s="144"/>
      <c r="ILR82" s="144"/>
      <c r="ILS82" s="144"/>
      <c r="ILT82" s="144"/>
      <c r="ILU82" s="144"/>
      <c r="ILV82" s="144"/>
      <c r="ILW82" s="144"/>
      <c r="ILX82" s="144"/>
      <c r="ILY82" s="144"/>
      <c r="ILZ82" s="144"/>
      <c r="IMA82" s="144"/>
      <c r="IMB82" s="144"/>
      <c r="IMC82" s="144"/>
      <c r="IMD82" s="144"/>
      <c r="IME82" s="144"/>
      <c r="IMF82" s="144"/>
      <c r="IMG82" s="144"/>
      <c r="IMH82" s="144"/>
      <c r="IMI82" s="144"/>
      <c r="IMJ82" s="144"/>
      <c r="IMK82" s="144"/>
      <c r="IML82" s="144"/>
      <c r="IMM82" s="144"/>
      <c r="IMN82" s="144"/>
      <c r="IMO82" s="144"/>
      <c r="IMP82" s="144"/>
      <c r="IMQ82" s="144"/>
      <c r="IMR82" s="144"/>
      <c r="IMS82" s="144"/>
      <c r="IMT82" s="144"/>
      <c r="IMU82" s="144"/>
      <c r="IMV82" s="144"/>
      <c r="IMW82" s="144"/>
      <c r="IMX82" s="144"/>
      <c r="IMY82" s="144"/>
      <c r="IMZ82" s="144"/>
      <c r="INA82" s="144"/>
      <c r="INB82" s="144"/>
      <c r="INC82" s="144"/>
      <c r="IND82" s="144"/>
      <c r="INE82" s="144"/>
      <c r="INF82" s="144"/>
      <c r="ING82" s="144"/>
      <c r="INH82" s="144"/>
      <c r="INI82" s="144"/>
      <c r="INJ82" s="144"/>
      <c r="INK82" s="144"/>
      <c r="INL82" s="144"/>
      <c r="INM82" s="144"/>
      <c r="INN82" s="144"/>
      <c r="INO82" s="144"/>
      <c r="INP82" s="144"/>
      <c r="INQ82" s="144"/>
      <c r="INR82" s="144"/>
      <c r="INS82" s="144"/>
      <c r="INT82" s="144"/>
      <c r="INU82" s="144"/>
      <c r="INV82" s="144"/>
      <c r="INW82" s="144"/>
      <c r="INX82" s="144"/>
      <c r="INY82" s="144"/>
      <c r="INZ82" s="144"/>
      <c r="IOA82" s="144"/>
      <c r="IOB82" s="144"/>
      <c r="IOC82" s="144"/>
      <c r="IOD82" s="144"/>
      <c r="IOE82" s="144"/>
      <c r="IOF82" s="144"/>
      <c r="IOG82" s="144"/>
      <c r="IOH82" s="144"/>
      <c r="IOI82" s="144"/>
      <c r="IOJ82" s="144"/>
      <c r="IOK82" s="144"/>
      <c r="IOL82" s="144"/>
      <c r="IOM82" s="144"/>
      <c r="ION82" s="144"/>
      <c r="IOO82" s="144"/>
      <c r="IOP82" s="144"/>
      <c r="IOQ82" s="144"/>
      <c r="IOR82" s="144"/>
      <c r="IOS82" s="144"/>
      <c r="IOT82" s="144"/>
      <c r="IOU82" s="144"/>
      <c r="IOV82" s="144"/>
      <c r="IOW82" s="144"/>
      <c r="IOX82" s="144"/>
      <c r="IOY82" s="144"/>
      <c r="IOZ82" s="144"/>
      <c r="IPA82" s="144"/>
      <c r="IPB82" s="144"/>
      <c r="IPC82" s="144"/>
      <c r="IPD82" s="144"/>
      <c r="IPE82" s="144"/>
      <c r="IPF82" s="144"/>
      <c r="IPG82" s="144"/>
      <c r="IPH82" s="144"/>
      <c r="IPI82" s="144"/>
      <c r="IPJ82" s="144"/>
      <c r="IPK82" s="144"/>
      <c r="IPL82" s="144"/>
      <c r="IPM82" s="144"/>
      <c r="IPN82" s="144"/>
      <c r="IPO82" s="144"/>
      <c r="IPP82" s="144"/>
      <c r="IPQ82" s="144"/>
      <c r="IPR82" s="144"/>
      <c r="IPS82" s="144"/>
      <c r="IPT82" s="144"/>
      <c r="IPU82" s="144"/>
      <c r="IPV82" s="144"/>
      <c r="IPW82" s="144"/>
      <c r="IPX82" s="144"/>
      <c r="IPY82" s="144"/>
      <c r="IPZ82" s="144"/>
      <c r="IQA82" s="144"/>
      <c r="IQB82" s="144"/>
      <c r="IQC82" s="144"/>
      <c r="IQD82" s="144"/>
      <c r="IQE82" s="144"/>
      <c r="IQF82" s="144"/>
      <c r="IQG82" s="144"/>
      <c r="IQH82" s="144"/>
      <c r="IQI82" s="144"/>
      <c r="IQJ82" s="144"/>
      <c r="IQK82" s="144"/>
      <c r="IQL82" s="144"/>
      <c r="IQM82" s="144"/>
      <c r="IQN82" s="144"/>
      <c r="IQO82" s="144"/>
      <c r="IQP82" s="144"/>
      <c r="IQQ82" s="144"/>
      <c r="IQR82" s="144"/>
      <c r="IQS82" s="144"/>
      <c r="IQT82" s="144"/>
      <c r="IQU82" s="144"/>
      <c r="IQV82" s="144"/>
      <c r="IQW82" s="144"/>
      <c r="IQX82" s="144"/>
      <c r="IQY82" s="144"/>
      <c r="IQZ82" s="144"/>
      <c r="IRA82" s="144"/>
      <c r="IRB82" s="144"/>
      <c r="IRC82" s="144"/>
      <c r="IRD82" s="144"/>
      <c r="IRE82" s="144"/>
      <c r="IRF82" s="144"/>
      <c r="IRG82" s="144"/>
      <c r="IRH82" s="144"/>
      <c r="IRI82" s="144"/>
      <c r="IRJ82" s="144"/>
      <c r="IRK82" s="144"/>
      <c r="IRL82" s="144"/>
      <c r="IRM82" s="144"/>
      <c r="IRN82" s="144"/>
      <c r="IRO82" s="144"/>
      <c r="IRP82" s="144"/>
      <c r="IRQ82" s="144"/>
      <c r="IRR82" s="144"/>
      <c r="IRS82" s="144"/>
      <c r="IRT82" s="144"/>
      <c r="IRU82" s="144"/>
      <c r="IRV82" s="144"/>
      <c r="IRW82" s="144"/>
      <c r="IRX82" s="144"/>
      <c r="IRY82" s="144"/>
      <c r="IRZ82" s="144"/>
      <c r="ISA82" s="144"/>
      <c r="ISB82" s="144"/>
      <c r="ISC82" s="144"/>
      <c r="ISD82" s="144"/>
      <c r="ISE82" s="144"/>
      <c r="ISF82" s="144"/>
      <c r="ISG82" s="144"/>
      <c r="ISH82" s="144"/>
      <c r="ISI82" s="144"/>
      <c r="ISJ82" s="144"/>
      <c r="ISK82" s="144"/>
      <c r="ISL82" s="144"/>
      <c r="ISM82" s="144"/>
      <c r="ISN82" s="144"/>
      <c r="ISO82" s="144"/>
      <c r="ISP82" s="144"/>
      <c r="ISQ82" s="144"/>
      <c r="ISR82" s="144"/>
      <c r="ISS82" s="144"/>
      <c r="IST82" s="144"/>
      <c r="ISU82" s="144"/>
      <c r="ISV82" s="144"/>
      <c r="ISW82" s="144"/>
      <c r="ISX82" s="144"/>
      <c r="ISY82" s="144"/>
      <c r="ISZ82" s="144"/>
      <c r="ITA82" s="144"/>
      <c r="ITB82" s="144"/>
      <c r="ITC82" s="144"/>
      <c r="ITD82" s="144"/>
      <c r="ITE82" s="144"/>
      <c r="ITF82" s="144"/>
      <c r="ITG82" s="144"/>
      <c r="ITH82" s="144"/>
      <c r="ITI82" s="144"/>
      <c r="ITJ82" s="144"/>
      <c r="ITK82" s="144"/>
      <c r="ITL82" s="144"/>
      <c r="ITM82" s="144"/>
      <c r="ITN82" s="144"/>
      <c r="ITO82" s="144"/>
      <c r="ITP82" s="144"/>
      <c r="ITQ82" s="144"/>
      <c r="ITR82" s="144"/>
      <c r="ITS82" s="144"/>
      <c r="ITT82" s="144"/>
      <c r="ITU82" s="144"/>
      <c r="ITV82" s="144"/>
      <c r="ITW82" s="144"/>
      <c r="ITX82" s="144"/>
      <c r="ITY82" s="144"/>
      <c r="ITZ82" s="144"/>
      <c r="IUA82" s="144"/>
      <c r="IUB82" s="144"/>
      <c r="IUC82" s="144"/>
      <c r="IUD82" s="144"/>
      <c r="IUE82" s="144"/>
      <c r="IUF82" s="144"/>
      <c r="IUG82" s="144"/>
      <c r="IUH82" s="144"/>
      <c r="IUI82" s="144"/>
      <c r="IUJ82" s="144"/>
      <c r="IUK82" s="144"/>
      <c r="IUL82" s="144"/>
      <c r="IUM82" s="144"/>
      <c r="IUN82" s="144"/>
      <c r="IUO82" s="144"/>
      <c r="IUP82" s="144"/>
      <c r="IUQ82" s="144"/>
      <c r="IUR82" s="144"/>
      <c r="IUS82" s="144"/>
      <c r="IUT82" s="144"/>
      <c r="IUU82" s="144"/>
      <c r="IUV82" s="144"/>
      <c r="IUW82" s="144"/>
      <c r="IUX82" s="144"/>
      <c r="IUY82" s="144"/>
      <c r="IUZ82" s="144"/>
      <c r="IVA82" s="144"/>
      <c r="IVB82" s="144"/>
      <c r="IVC82" s="144"/>
      <c r="IVD82" s="144"/>
      <c r="IVE82" s="144"/>
      <c r="IVF82" s="144"/>
      <c r="IVG82" s="144"/>
      <c r="IVH82" s="144"/>
      <c r="IVI82" s="144"/>
      <c r="IVJ82" s="144"/>
      <c r="IVK82" s="144"/>
      <c r="IVL82" s="144"/>
      <c r="IVM82" s="144"/>
      <c r="IVN82" s="144"/>
      <c r="IVO82" s="144"/>
      <c r="IVP82" s="144"/>
      <c r="IVQ82" s="144"/>
      <c r="IVR82" s="144"/>
      <c r="IVS82" s="144"/>
      <c r="IVT82" s="144"/>
      <c r="IVU82" s="144"/>
      <c r="IVV82" s="144"/>
      <c r="IVW82" s="144"/>
      <c r="IVX82" s="144"/>
      <c r="IVY82" s="144"/>
      <c r="IVZ82" s="144"/>
      <c r="IWA82" s="144"/>
      <c r="IWB82" s="144"/>
      <c r="IWC82" s="144"/>
      <c r="IWD82" s="144"/>
      <c r="IWE82" s="144"/>
      <c r="IWF82" s="144"/>
      <c r="IWG82" s="144"/>
      <c r="IWH82" s="144"/>
      <c r="IWI82" s="144"/>
      <c r="IWJ82" s="144"/>
      <c r="IWK82" s="144"/>
      <c r="IWL82" s="144"/>
      <c r="IWM82" s="144"/>
      <c r="IWN82" s="144"/>
      <c r="IWO82" s="144"/>
      <c r="IWP82" s="144"/>
      <c r="IWQ82" s="144"/>
      <c r="IWR82" s="144"/>
      <c r="IWS82" s="144"/>
      <c r="IWT82" s="144"/>
      <c r="IWU82" s="144"/>
      <c r="IWV82" s="144"/>
      <c r="IWW82" s="144"/>
      <c r="IWX82" s="144"/>
      <c r="IWY82" s="144"/>
      <c r="IWZ82" s="144"/>
      <c r="IXA82" s="144"/>
      <c r="IXB82" s="144"/>
      <c r="IXC82" s="144"/>
      <c r="IXD82" s="144"/>
      <c r="IXE82" s="144"/>
      <c r="IXF82" s="144"/>
      <c r="IXG82" s="144"/>
      <c r="IXH82" s="144"/>
      <c r="IXI82" s="144"/>
      <c r="IXJ82" s="144"/>
      <c r="IXK82" s="144"/>
      <c r="IXL82" s="144"/>
      <c r="IXM82" s="144"/>
      <c r="IXN82" s="144"/>
      <c r="IXO82" s="144"/>
      <c r="IXP82" s="144"/>
      <c r="IXQ82" s="144"/>
      <c r="IXR82" s="144"/>
      <c r="IXS82" s="144"/>
      <c r="IXT82" s="144"/>
      <c r="IXU82" s="144"/>
      <c r="IXV82" s="144"/>
      <c r="IXW82" s="144"/>
      <c r="IXX82" s="144"/>
      <c r="IXY82" s="144"/>
      <c r="IXZ82" s="144"/>
      <c r="IYA82" s="144"/>
      <c r="IYB82" s="144"/>
      <c r="IYC82" s="144"/>
      <c r="IYD82" s="144"/>
      <c r="IYE82" s="144"/>
      <c r="IYF82" s="144"/>
      <c r="IYG82" s="144"/>
      <c r="IYH82" s="144"/>
      <c r="IYI82" s="144"/>
      <c r="IYJ82" s="144"/>
      <c r="IYK82" s="144"/>
      <c r="IYL82" s="144"/>
      <c r="IYM82" s="144"/>
      <c r="IYN82" s="144"/>
      <c r="IYO82" s="144"/>
      <c r="IYP82" s="144"/>
      <c r="IYQ82" s="144"/>
      <c r="IYR82" s="144"/>
      <c r="IYS82" s="144"/>
      <c r="IYT82" s="144"/>
      <c r="IYU82" s="144"/>
      <c r="IYV82" s="144"/>
      <c r="IYW82" s="144"/>
      <c r="IYX82" s="144"/>
      <c r="IYY82" s="144"/>
      <c r="IYZ82" s="144"/>
      <c r="IZA82" s="144"/>
      <c r="IZB82" s="144"/>
      <c r="IZC82" s="144"/>
      <c r="IZD82" s="144"/>
      <c r="IZE82" s="144"/>
      <c r="IZF82" s="144"/>
      <c r="IZG82" s="144"/>
      <c r="IZH82" s="144"/>
      <c r="IZI82" s="144"/>
      <c r="IZJ82" s="144"/>
      <c r="IZK82" s="144"/>
      <c r="IZL82" s="144"/>
      <c r="IZM82" s="144"/>
      <c r="IZN82" s="144"/>
      <c r="IZO82" s="144"/>
      <c r="IZP82" s="144"/>
      <c r="IZQ82" s="144"/>
      <c r="IZR82" s="144"/>
      <c r="IZS82" s="144"/>
      <c r="IZT82" s="144"/>
      <c r="IZU82" s="144"/>
      <c r="IZV82" s="144"/>
      <c r="IZW82" s="144"/>
      <c r="IZX82" s="144"/>
      <c r="IZY82" s="144"/>
      <c r="IZZ82" s="144"/>
      <c r="JAA82" s="144"/>
      <c r="JAB82" s="144"/>
      <c r="JAC82" s="144"/>
      <c r="JAD82" s="144"/>
      <c r="JAE82" s="144"/>
      <c r="JAF82" s="144"/>
      <c r="JAG82" s="144"/>
      <c r="JAH82" s="144"/>
      <c r="JAI82" s="144"/>
      <c r="JAJ82" s="144"/>
      <c r="JAK82" s="144"/>
      <c r="JAL82" s="144"/>
      <c r="JAM82" s="144"/>
      <c r="JAN82" s="144"/>
      <c r="JAO82" s="144"/>
      <c r="JAP82" s="144"/>
      <c r="JAQ82" s="144"/>
      <c r="JAR82" s="144"/>
      <c r="JAS82" s="144"/>
      <c r="JAT82" s="144"/>
      <c r="JAU82" s="144"/>
      <c r="JAV82" s="144"/>
      <c r="JAW82" s="144"/>
      <c r="JAX82" s="144"/>
      <c r="JAY82" s="144"/>
      <c r="JAZ82" s="144"/>
      <c r="JBA82" s="144"/>
      <c r="JBB82" s="144"/>
      <c r="JBC82" s="144"/>
      <c r="JBD82" s="144"/>
      <c r="JBE82" s="144"/>
      <c r="JBF82" s="144"/>
      <c r="JBG82" s="144"/>
      <c r="JBH82" s="144"/>
      <c r="JBI82" s="144"/>
      <c r="JBJ82" s="144"/>
      <c r="JBK82" s="144"/>
      <c r="JBL82" s="144"/>
      <c r="JBM82" s="144"/>
      <c r="JBN82" s="144"/>
      <c r="JBO82" s="144"/>
      <c r="JBP82" s="144"/>
      <c r="JBQ82" s="144"/>
      <c r="JBR82" s="144"/>
      <c r="JBS82" s="144"/>
      <c r="JBT82" s="144"/>
      <c r="JBU82" s="144"/>
      <c r="JBV82" s="144"/>
      <c r="JBW82" s="144"/>
      <c r="JBX82" s="144"/>
      <c r="JBY82" s="144"/>
      <c r="JBZ82" s="144"/>
      <c r="JCA82" s="144"/>
      <c r="JCB82" s="144"/>
      <c r="JCC82" s="144"/>
      <c r="JCD82" s="144"/>
      <c r="JCE82" s="144"/>
      <c r="JCF82" s="144"/>
      <c r="JCG82" s="144"/>
      <c r="JCH82" s="144"/>
      <c r="JCI82" s="144"/>
      <c r="JCJ82" s="144"/>
      <c r="JCK82" s="144"/>
      <c r="JCL82" s="144"/>
      <c r="JCM82" s="144"/>
      <c r="JCN82" s="144"/>
      <c r="JCO82" s="144"/>
      <c r="JCP82" s="144"/>
      <c r="JCQ82" s="144"/>
      <c r="JCR82" s="144"/>
      <c r="JCS82" s="144"/>
      <c r="JCT82" s="144"/>
      <c r="JCU82" s="144"/>
      <c r="JCV82" s="144"/>
      <c r="JCW82" s="144"/>
      <c r="JCX82" s="144"/>
      <c r="JCY82" s="144"/>
      <c r="JCZ82" s="144"/>
      <c r="JDA82" s="144"/>
      <c r="JDB82" s="144"/>
      <c r="JDC82" s="144"/>
      <c r="JDD82" s="144"/>
      <c r="JDE82" s="144"/>
      <c r="JDF82" s="144"/>
      <c r="JDG82" s="144"/>
      <c r="JDH82" s="144"/>
      <c r="JDI82" s="144"/>
      <c r="JDJ82" s="144"/>
      <c r="JDK82" s="144"/>
      <c r="JDL82" s="144"/>
      <c r="JDM82" s="144"/>
      <c r="JDN82" s="144"/>
      <c r="JDO82" s="144"/>
      <c r="JDP82" s="144"/>
      <c r="JDQ82" s="144"/>
      <c r="JDR82" s="144"/>
      <c r="JDS82" s="144"/>
      <c r="JDT82" s="144"/>
      <c r="JDU82" s="144"/>
      <c r="JDV82" s="144"/>
      <c r="JDW82" s="144"/>
      <c r="JDX82" s="144"/>
      <c r="JDY82" s="144"/>
      <c r="JDZ82" s="144"/>
      <c r="JEA82" s="144"/>
      <c r="JEB82" s="144"/>
      <c r="JEC82" s="144"/>
      <c r="JED82" s="144"/>
      <c r="JEE82" s="144"/>
      <c r="JEF82" s="144"/>
      <c r="JEG82" s="144"/>
      <c r="JEH82" s="144"/>
      <c r="JEI82" s="144"/>
      <c r="JEJ82" s="144"/>
      <c r="JEK82" s="144"/>
      <c r="JEL82" s="144"/>
      <c r="JEM82" s="144"/>
      <c r="JEN82" s="144"/>
      <c r="JEO82" s="144"/>
      <c r="JEP82" s="144"/>
      <c r="JEQ82" s="144"/>
      <c r="JER82" s="144"/>
      <c r="JES82" s="144"/>
      <c r="JET82" s="144"/>
      <c r="JEU82" s="144"/>
      <c r="JEV82" s="144"/>
      <c r="JEW82" s="144"/>
      <c r="JEX82" s="144"/>
      <c r="JEY82" s="144"/>
      <c r="JEZ82" s="144"/>
      <c r="JFA82" s="144"/>
      <c r="JFB82" s="144"/>
      <c r="JFC82" s="144"/>
      <c r="JFD82" s="144"/>
      <c r="JFE82" s="144"/>
      <c r="JFF82" s="144"/>
      <c r="JFG82" s="144"/>
      <c r="JFH82" s="144"/>
      <c r="JFI82" s="144"/>
      <c r="JFJ82" s="144"/>
      <c r="JFK82" s="144"/>
      <c r="JFL82" s="144"/>
      <c r="JFM82" s="144"/>
      <c r="JFN82" s="144"/>
      <c r="JFO82" s="144"/>
      <c r="JFP82" s="144"/>
      <c r="JFQ82" s="144"/>
      <c r="JFR82" s="144"/>
      <c r="JFS82" s="144"/>
      <c r="JFT82" s="144"/>
      <c r="JFU82" s="144"/>
      <c r="JFV82" s="144"/>
      <c r="JFW82" s="144"/>
      <c r="JFX82" s="144"/>
      <c r="JFY82" s="144"/>
      <c r="JFZ82" s="144"/>
      <c r="JGA82" s="144"/>
      <c r="JGB82" s="144"/>
      <c r="JGC82" s="144"/>
      <c r="JGD82" s="144"/>
      <c r="JGE82" s="144"/>
      <c r="JGF82" s="144"/>
      <c r="JGG82" s="144"/>
      <c r="JGH82" s="144"/>
      <c r="JGI82" s="144"/>
      <c r="JGJ82" s="144"/>
      <c r="JGK82" s="144"/>
      <c r="JGL82" s="144"/>
      <c r="JGM82" s="144"/>
      <c r="JGN82" s="144"/>
      <c r="JGO82" s="144"/>
      <c r="JGP82" s="144"/>
      <c r="JGQ82" s="144"/>
      <c r="JGR82" s="144"/>
      <c r="JGS82" s="144"/>
      <c r="JGT82" s="144"/>
      <c r="JGU82" s="144"/>
      <c r="JGV82" s="144"/>
      <c r="JGW82" s="144"/>
      <c r="JGX82" s="144"/>
      <c r="JGY82" s="144"/>
      <c r="JGZ82" s="144"/>
      <c r="JHA82" s="144"/>
      <c r="JHB82" s="144"/>
      <c r="JHC82" s="144"/>
      <c r="JHD82" s="144"/>
      <c r="JHE82" s="144"/>
      <c r="JHF82" s="144"/>
      <c r="JHG82" s="144"/>
      <c r="JHH82" s="144"/>
      <c r="JHI82" s="144"/>
      <c r="JHJ82" s="144"/>
      <c r="JHK82" s="144"/>
      <c r="JHL82" s="144"/>
      <c r="JHM82" s="144"/>
      <c r="JHN82" s="144"/>
      <c r="JHO82" s="144"/>
      <c r="JHP82" s="144"/>
      <c r="JHQ82" s="144"/>
      <c r="JHR82" s="144"/>
      <c r="JHS82" s="144"/>
      <c r="JHT82" s="144"/>
      <c r="JHU82" s="144"/>
      <c r="JHV82" s="144"/>
      <c r="JHW82" s="144"/>
      <c r="JHX82" s="144"/>
      <c r="JHY82" s="144"/>
      <c r="JHZ82" s="144"/>
      <c r="JIA82" s="144"/>
      <c r="JIB82" s="144"/>
      <c r="JIC82" s="144"/>
      <c r="JID82" s="144"/>
      <c r="JIE82" s="144"/>
      <c r="JIF82" s="144"/>
      <c r="JIG82" s="144"/>
      <c r="JIH82" s="144"/>
      <c r="JII82" s="144"/>
      <c r="JIJ82" s="144"/>
      <c r="JIK82" s="144"/>
      <c r="JIL82" s="144"/>
      <c r="JIM82" s="144"/>
      <c r="JIN82" s="144"/>
      <c r="JIO82" s="144"/>
      <c r="JIP82" s="144"/>
      <c r="JIQ82" s="144"/>
      <c r="JIR82" s="144"/>
      <c r="JIS82" s="144"/>
      <c r="JIT82" s="144"/>
      <c r="JIU82" s="144"/>
      <c r="JIV82" s="144"/>
      <c r="JIW82" s="144"/>
      <c r="JIX82" s="144"/>
      <c r="JIY82" s="144"/>
      <c r="JIZ82" s="144"/>
      <c r="JJA82" s="144"/>
      <c r="JJB82" s="144"/>
      <c r="JJC82" s="144"/>
      <c r="JJD82" s="144"/>
      <c r="JJE82" s="144"/>
      <c r="JJF82" s="144"/>
      <c r="JJG82" s="144"/>
      <c r="JJH82" s="144"/>
      <c r="JJI82" s="144"/>
      <c r="JJJ82" s="144"/>
      <c r="JJK82" s="144"/>
      <c r="JJL82" s="144"/>
      <c r="JJM82" s="144"/>
      <c r="JJN82" s="144"/>
      <c r="JJO82" s="144"/>
      <c r="JJP82" s="144"/>
      <c r="JJQ82" s="144"/>
      <c r="JJR82" s="144"/>
      <c r="JJS82" s="144"/>
      <c r="JJT82" s="144"/>
      <c r="JJU82" s="144"/>
      <c r="JJV82" s="144"/>
      <c r="JJW82" s="144"/>
      <c r="JJX82" s="144"/>
      <c r="JJY82" s="144"/>
      <c r="JJZ82" s="144"/>
      <c r="JKA82" s="144"/>
      <c r="JKB82" s="144"/>
      <c r="JKC82" s="144"/>
      <c r="JKD82" s="144"/>
      <c r="JKE82" s="144"/>
      <c r="JKF82" s="144"/>
      <c r="JKG82" s="144"/>
      <c r="JKH82" s="144"/>
      <c r="JKI82" s="144"/>
      <c r="JKJ82" s="144"/>
      <c r="JKK82" s="144"/>
      <c r="JKL82" s="144"/>
      <c r="JKM82" s="144"/>
      <c r="JKN82" s="144"/>
      <c r="JKO82" s="144"/>
      <c r="JKP82" s="144"/>
      <c r="JKQ82" s="144"/>
      <c r="JKR82" s="144"/>
      <c r="JKS82" s="144"/>
      <c r="JKT82" s="144"/>
      <c r="JKU82" s="144"/>
      <c r="JKV82" s="144"/>
      <c r="JKW82" s="144"/>
      <c r="JKX82" s="144"/>
      <c r="JKY82" s="144"/>
      <c r="JKZ82" s="144"/>
      <c r="JLA82" s="144"/>
      <c r="JLB82" s="144"/>
      <c r="JLC82" s="144"/>
      <c r="JLD82" s="144"/>
      <c r="JLE82" s="144"/>
      <c r="JLF82" s="144"/>
      <c r="JLG82" s="144"/>
      <c r="JLH82" s="144"/>
      <c r="JLI82" s="144"/>
      <c r="JLJ82" s="144"/>
      <c r="JLK82" s="144"/>
      <c r="JLL82" s="144"/>
      <c r="JLM82" s="144"/>
      <c r="JLN82" s="144"/>
      <c r="JLO82" s="144"/>
      <c r="JLP82" s="144"/>
      <c r="JLQ82" s="144"/>
      <c r="JLR82" s="144"/>
      <c r="JLS82" s="144"/>
      <c r="JLT82" s="144"/>
      <c r="JLU82" s="144"/>
      <c r="JLV82" s="144"/>
      <c r="JLW82" s="144"/>
      <c r="JLX82" s="144"/>
      <c r="JLY82" s="144"/>
      <c r="JLZ82" s="144"/>
      <c r="JMA82" s="144"/>
      <c r="JMB82" s="144"/>
      <c r="JMC82" s="144"/>
      <c r="JMD82" s="144"/>
      <c r="JME82" s="144"/>
      <c r="JMF82" s="144"/>
      <c r="JMG82" s="144"/>
      <c r="JMH82" s="144"/>
      <c r="JMI82" s="144"/>
      <c r="JMJ82" s="144"/>
      <c r="JMK82" s="144"/>
      <c r="JML82" s="144"/>
      <c r="JMM82" s="144"/>
      <c r="JMN82" s="144"/>
      <c r="JMO82" s="144"/>
      <c r="JMP82" s="144"/>
      <c r="JMQ82" s="144"/>
      <c r="JMR82" s="144"/>
      <c r="JMS82" s="144"/>
      <c r="JMT82" s="144"/>
      <c r="JMU82" s="144"/>
      <c r="JMV82" s="144"/>
      <c r="JMW82" s="144"/>
      <c r="JMX82" s="144"/>
      <c r="JMY82" s="144"/>
      <c r="JMZ82" s="144"/>
      <c r="JNA82" s="144"/>
      <c r="JNB82" s="144"/>
      <c r="JNC82" s="144"/>
      <c r="JND82" s="144"/>
      <c r="JNE82" s="144"/>
      <c r="JNF82" s="144"/>
      <c r="JNG82" s="144"/>
      <c r="JNH82" s="144"/>
      <c r="JNI82" s="144"/>
      <c r="JNJ82" s="144"/>
      <c r="JNK82" s="144"/>
      <c r="JNL82" s="144"/>
      <c r="JNM82" s="144"/>
      <c r="JNN82" s="144"/>
      <c r="JNO82" s="144"/>
      <c r="JNP82" s="144"/>
      <c r="JNQ82" s="144"/>
      <c r="JNR82" s="144"/>
      <c r="JNS82" s="144"/>
      <c r="JNT82" s="144"/>
      <c r="JNU82" s="144"/>
      <c r="JNV82" s="144"/>
      <c r="JNW82" s="144"/>
      <c r="JNX82" s="144"/>
      <c r="JNY82" s="144"/>
      <c r="JNZ82" s="144"/>
      <c r="JOA82" s="144"/>
      <c r="JOB82" s="144"/>
      <c r="JOC82" s="144"/>
      <c r="JOD82" s="144"/>
      <c r="JOE82" s="144"/>
      <c r="JOF82" s="144"/>
      <c r="JOG82" s="144"/>
      <c r="JOH82" s="144"/>
      <c r="JOI82" s="144"/>
      <c r="JOJ82" s="144"/>
      <c r="JOK82" s="144"/>
      <c r="JOL82" s="144"/>
      <c r="JOM82" s="144"/>
      <c r="JON82" s="144"/>
      <c r="JOO82" s="144"/>
      <c r="JOP82" s="144"/>
      <c r="JOQ82" s="144"/>
      <c r="JOR82" s="144"/>
      <c r="JOS82" s="144"/>
      <c r="JOT82" s="144"/>
      <c r="JOU82" s="144"/>
      <c r="JOV82" s="144"/>
      <c r="JOW82" s="144"/>
      <c r="JOX82" s="144"/>
      <c r="JOY82" s="144"/>
      <c r="JOZ82" s="144"/>
      <c r="JPA82" s="144"/>
      <c r="JPB82" s="144"/>
      <c r="JPC82" s="144"/>
      <c r="JPD82" s="144"/>
      <c r="JPE82" s="144"/>
      <c r="JPF82" s="144"/>
      <c r="JPG82" s="144"/>
      <c r="JPH82" s="144"/>
      <c r="JPI82" s="144"/>
      <c r="JPJ82" s="144"/>
      <c r="JPK82" s="144"/>
      <c r="JPL82" s="144"/>
      <c r="JPM82" s="144"/>
      <c r="JPN82" s="144"/>
      <c r="JPO82" s="144"/>
      <c r="JPP82" s="144"/>
      <c r="JPQ82" s="144"/>
      <c r="JPR82" s="144"/>
      <c r="JPS82" s="144"/>
      <c r="JPT82" s="144"/>
      <c r="JPU82" s="144"/>
      <c r="JPV82" s="144"/>
      <c r="JPW82" s="144"/>
      <c r="JPX82" s="144"/>
      <c r="JPY82" s="144"/>
      <c r="JPZ82" s="144"/>
      <c r="JQA82" s="144"/>
      <c r="JQB82" s="144"/>
      <c r="JQC82" s="144"/>
      <c r="JQD82" s="144"/>
      <c r="JQE82" s="144"/>
      <c r="JQF82" s="144"/>
      <c r="JQG82" s="144"/>
      <c r="JQH82" s="144"/>
      <c r="JQI82" s="144"/>
      <c r="JQJ82" s="144"/>
      <c r="JQK82" s="144"/>
      <c r="JQL82" s="144"/>
      <c r="JQM82" s="144"/>
      <c r="JQN82" s="144"/>
      <c r="JQO82" s="144"/>
      <c r="JQP82" s="144"/>
      <c r="JQQ82" s="144"/>
      <c r="JQR82" s="144"/>
      <c r="JQS82" s="144"/>
      <c r="JQT82" s="144"/>
      <c r="JQU82" s="144"/>
      <c r="JQV82" s="144"/>
      <c r="JQW82" s="144"/>
      <c r="JQX82" s="144"/>
      <c r="JQY82" s="144"/>
      <c r="JQZ82" s="144"/>
      <c r="JRA82" s="144"/>
      <c r="JRB82" s="144"/>
      <c r="JRC82" s="144"/>
      <c r="JRD82" s="144"/>
      <c r="JRE82" s="144"/>
      <c r="JRF82" s="144"/>
      <c r="JRG82" s="144"/>
      <c r="JRH82" s="144"/>
      <c r="JRI82" s="144"/>
      <c r="JRJ82" s="144"/>
      <c r="JRK82" s="144"/>
      <c r="JRL82" s="144"/>
      <c r="JRM82" s="144"/>
      <c r="JRN82" s="144"/>
      <c r="JRO82" s="144"/>
      <c r="JRP82" s="144"/>
      <c r="JRQ82" s="144"/>
      <c r="JRR82" s="144"/>
      <c r="JRS82" s="144"/>
      <c r="JRT82" s="144"/>
      <c r="JRU82" s="144"/>
      <c r="JRV82" s="144"/>
      <c r="JRW82" s="144"/>
      <c r="JRX82" s="144"/>
      <c r="JRY82" s="144"/>
      <c r="JRZ82" s="144"/>
      <c r="JSA82" s="144"/>
      <c r="JSB82" s="144"/>
      <c r="JSC82" s="144"/>
      <c r="JSD82" s="144"/>
      <c r="JSE82" s="144"/>
      <c r="JSF82" s="144"/>
      <c r="JSG82" s="144"/>
      <c r="JSH82" s="144"/>
      <c r="JSI82" s="144"/>
      <c r="JSJ82" s="144"/>
      <c r="JSK82" s="144"/>
      <c r="JSL82" s="144"/>
      <c r="JSM82" s="144"/>
      <c r="JSN82" s="144"/>
      <c r="JSO82" s="144"/>
      <c r="JSP82" s="144"/>
      <c r="JSQ82" s="144"/>
      <c r="JSR82" s="144"/>
      <c r="JSS82" s="144"/>
      <c r="JST82" s="144"/>
      <c r="JSU82" s="144"/>
      <c r="JSV82" s="144"/>
      <c r="JSW82" s="144"/>
      <c r="JSX82" s="144"/>
      <c r="JSY82" s="144"/>
      <c r="JSZ82" s="144"/>
      <c r="JTA82" s="144"/>
      <c r="JTB82" s="144"/>
      <c r="JTC82" s="144"/>
      <c r="JTD82" s="144"/>
      <c r="JTE82" s="144"/>
      <c r="JTF82" s="144"/>
      <c r="JTG82" s="144"/>
      <c r="JTH82" s="144"/>
      <c r="JTI82" s="144"/>
      <c r="JTJ82" s="144"/>
      <c r="JTK82" s="144"/>
      <c r="JTL82" s="144"/>
      <c r="JTM82" s="144"/>
      <c r="JTN82" s="144"/>
      <c r="JTO82" s="144"/>
      <c r="JTP82" s="144"/>
      <c r="JTQ82" s="144"/>
      <c r="JTR82" s="144"/>
      <c r="JTS82" s="144"/>
      <c r="JTT82" s="144"/>
      <c r="JTU82" s="144"/>
      <c r="JTV82" s="144"/>
      <c r="JTW82" s="144"/>
      <c r="JTX82" s="144"/>
      <c r="JTY82" s="144"/>
      <c r="JTZ82" s="144"/>
      <c r="JUA82" s="144"/>
      <c r="JUB82" s="144"/>
      <c r="JUC82" s="144"/>
      <c r="JUD82" s="144"/>
      <c r="JUE82" s="144"/>
      <c r="JUF82" s="144"/>
      <c r="JUG82" s="144"/>
      <c r="JUH82" s="144"/>
      <c r="JUI82" s="144"/>
      <c r="JUJ82" s="144"/>
      <c r="JUK82" s="144"/>
      <c r="JUL82" s="144"/>
      <c r="JUM82" s="144"/>
      <c r="JUN82" s="144"/>
      <c r="JUO82" s="144"/>
      <c r="JUP82" s="144"/>
      <c r="JUQ82" s="144"/>
      <c r="JUR82" s="144"/>
      <c r="JUS82" s="144"/>
      <c r="JUT82" s="144"/>
      <c r="JUU82" s="144"/>
      <c r="JUV82" s="144"/>
      <c r="JUW82" s="144"/>
      <c r="JUX82" s="144"/>
      <c r="JUY82" s="144"/>
      <c r="JUZ82" s="144"/>
      <c r="JVA82" s="144"/>
      <c r="JVB82" s="144"/>
      <c r="JVC82" s="144"/>
      <c r="JVD82" s="144"/>
      <c r="JVE82" s="144"/>
      <c r="JVF82" s="144"/>
      <c r="JVG82" s="144"/>
      <c r="JVH82" s="144"/>
      <c r="JVI82" s="144"/>
      <c r="JVJ82" s="144"/>
      <c r="JVK82" s="144"/>
      <c r="JVL82" s="144"/>
      <c r="JVM82" s="144"/>
      <c r="JVN82" s="144"/>
      <c r="JVO82" s="144"/>
      <c r="JVP82" s="144"/>
      <c r="JVQ82" s="144"/>
      <c r="JVR82" s="144"/>
      <c r="JVS82" s="144"/>
      <c r="JVT82" s="144"/>
      <c r="JVU82" s="144"/>
      <c r="JVV82" s="144"/>
      <c r="JVW82" s="144"/>
      <c r="JVX82" s="144"/>
      <c r="JVY82" s="144"/>
      <c r="JVZ82" s="144"/>
      <c r="JWA82" s="144"/>
      <c r="JWB82" s="144"/>
      <c r="JWC82" s="144"/>
      <c r="JWD82" s="144"/>
      <c r="JWE82" s="144"/>
      <c r="JWF82" s="144"/>
      <c r="JWG82" s="144"/>
      <c r="JWH82" s="144"/>
      <c r="JWI82" s="144"/>
      <c r="JWJ82" s="144"/>
      <c r="JWK82" s="144"/>
      <c r="JWL82" s="144"/>
      <c r="JWM82" s="144"/>
      <c r="JWN82" s="144"/>
      <c r="JWO82" s="144"/>
      <c r="JWP82" s="144"/>
      <c r="JWQ82" s="144"/>
      <c r="JWR82" s="144"/>
      <c r="JWS82" s="144"/>
      <c r="JWT82" s="144"/>
      <c r="JWU82" s="144"/>
      <c r="JWV82" s="144"/>
      <c r="JWW82" s="144"/>
      <c r="JWX82" s="144"/>
      <c r="JWY82" s="144"/>
      <c r="JWZ82" s="144"/>
      <c r="JXA82" s="144"/>
      <c r="JXB82" s="144"/>
      <c r="JXC82" s="144"/>
      <c r="JXD82" s="144"/>
      <c r="JXE82" s="144"/>
      <c r="JXF82" s="144"/>
      <c r="JXG82" s="144"/>
      <c r="JXH82" s="144"/>
      <c r="JXI82" s="144"/>
      <c r="JXJ82" s="144"/>
      <c r="JXK82" s="144"/>
      <c r="JXL82" s="144"/>
      <c r="JXM82" s="144"/>
      <c r="JXN82" s="144"/>
      <c r="JXO82" s="144"/>
      <c r="JXP82" s="144"/>
      <c r="JXQ82" s="144"/>
      <c r="JXR82" s="144"/>
      <c r="JXS82" s="144"/>
      <c r="JXT82" s="144"/>
      <c r="JXU82" s="144"/>
      <c r="JXV82" s="144"/>
      <c r="JXW82" s="144"/>
      <c r="JXX82" s="144"/>
      <c r="JXY82" s="144"/>
      <c r="JXZ82" s="144"/>
      <c r="JYA82" s="144"/>
      <c r="JYB82" s="144"/>
      <c r="JYC82" s="144"/>
      <c r="JYD82" s="144"/>
      <c r="JYE82" s="144"/>
      <c r="JYF82" s="144"/>
      <c r="JYG82" s="144"/>
      <c r="JYH82" s="144"/>
      <c r="JYI82" s="144"/>
      <c r="JYJ82" s="144"/>
      <c r="JYK82" s="144"/>
      <c r="JYL82" s="144"/>
      <c r="JYM82" s="144"/>
      <c r="JYN82" s="144"/>
      <c r="JYO82" s="144"/>
      <c r="JYP82" s="144"/>
      <c r="JYQ82" s="144"/>
      <c r="JYR82" s="144"/>
      <c r="JYS82" s="144"/>
      <c r="JYT82" s="144"/>
      <c r="JYU82" s="144"/>
      <c r="JYV82" s="144"/>
      <c r="JYW82" s="144"/>
      <c r="JYX82" s="144"/>
      <c r="JYY82" s="144"/>
      <c r="JYZ82" s="144"/>
      <c r="JZA82" s="144"/>
      <c r="JZB82" s="144"/>
      <c r="JZC82" s="144"/>
      <c r="JZD82" s="144"/>
      <c r="JZE82" s="144"/>
      <c r="JZF82" s="144"/>
      <c r="JZG82" s="144"/>
      <c r="JZH82" s="144"/>
      <c r="JZI82" s="144"/>
      <c r="JZJ82" s="144"/>
      <c r="JZK82" s="144"/>
      <c r="JZL82" s="144"/>
      <c r="JZM82" s="144"/>
      <c r="JZN82" s="144"/>
      <c r="JZO82" s="144"/>
      <c r="JZP82" s="144"/>
      <c r="JZQ82" s="144"/>
      <c r="JZR82" s="144"/>
      <c r="JZS82" s="144"/>
      <c r="JZT82" s="144"/>
      <c r="JZU82" s="144"/>
      <c r="JZV82" s="144"/>
      <c r="JZW82" s="144"/>
      <c r="JZX82" s="144"/>
      <c r="JZY82" s="144"/>
      <c r="JZZ82" s="144"/>
      <c r="KAA82" s="144"/>
      <c r="KAB82" s="144"/>
      <c r="KAC82" s="144"/>
      <c r="KAD82" s="144"/>
      <c r="KAE82" s="144"/>
      <c r="KAF82" s="144"/>
      <c r="KAG82" s="144"/>
      <c r="KAH82" s="144"/>
      <c r="KAI82" s="144"/>
      <c r="KAJ82" s="144"/>
      <c r="KAK82" s="144"/>
      <c r="KAL82" s="144"/>
      <c r="KAM82" s="144"/>
      <c r="KAN82" s="144"/>
      <c r="KAO82" s="144"/>
      <c r="KAP82" s="144"/>
      <c r="KAQ82" s="144"/>
      <c r="KAR82" s="144"/>
      <c r="KAS82" s="144"/>
      <c r="KAT82" s="144"/>
      <c r="KAU82" s="144"/>
      <c r="KAV82" s="144"/>
      <c r="KAW82" s="144"/>
      <c r="KAX82" s="144"/>
      <c r="KAY82" s="144"/>
      <c r="KAZ82" s="144"/>
      <c r="KBA82" s="144"/>
      <c r="KBB82" s="144"/>
      <c r="KBC82" s="144"/>
      <c r="KBD82" s="144"/>
      <c r="KBE82" s="144"/>
      <c r="KBF82" s="144"/>
      <c r="KBG82" s="144"/>
      <c r="KBH82" s="144"/>
      <c r="KBI82" s="144"/>
      <c r="KBJ82" s="144"/>
      <c r="KBK82" s="144"/>
      <c r="KBL82" s="144"/>
      <c r="KBM82" s="144"/>
      <c r="KBN82" s="144"/>
      <c r="KBO82" s="144"/>
      <c r="KBP82" s="144"/>
      <c r="KBQ82" s="144"/>
      <c r="KBR82" s="144"/>
      <c r="KBS82" s="144"/>
      <c r="KBT82" s="144"/>
      <c r="KBU82" s="144"/>
      <c r="KBV82" s="144"/>
      <c r="KBW82" s="144"/>
      <c r="KBX82" s="144"/>
      <c r="KBY82" s="144"/>
      <c r="KBZ82" s="144"/>
      <c r="KCA82" s="144"/>
      <c r="KCB82" s="144"/>
      <c r="KCC82" s="144"/>
      <c r="KCD82" s="144"/>
      <c r="KCE82" s="144"/>
      <c r="KCF82" s="144"/>
      <c r="KCG82" s="144"/>
      <c r="KCH82" s="144"/>
      <c r="KCI82" s="144"/>
      <c r="KCJ82" s="144"/>
      <c r="KCK82" s="144"/>
      <c r="KCL82" s="144"/>
      <c r="KCM82" s="144"/>
      <c r="KCN82" s="144"/>
      <c r="KCO82" s="144"/>
      <c r="KCP82" s="144"/>
      <c r="KCQ82" s="144"/>
      <c r="KCR82" s="144"/>
      <c r="KCS82" s="144"/>
      <c r="KCT82" s="144"/>
      <c r="KCU82" s="144"/>
      <c r="KCV82" s="144"/>
      <c r="KCW82" s="144"/>
      <c r="KCX82" s="144"/>
      <c r="KCY82" s="144"/>
      <c r="KCZ82" s="144"/>
      <c r="KDA82" s="144"/>
      <c r="KDB82" s="144"/>
      <c r="KDC82" s="144"/>
      <c r="KDD82" s="144"/>
      <c r="KDE82" s="144"/>
      <c r="KDF82" s="144"/>
      <c r="KDG82" s="144"/>
      <c r="KDH82" s="144"/>
      <c r="KDI82" s="144"/>
      <c r="KDJ82" s="144"/>
      <c r="KDK82" s="144"/>
      <c r="KDL82" s="144"/>
      <c r="KDM82" s="144"/>
      <c r="KDN82" s="144"/>
      <c r="KDO82" s="144"/>
      <c r="KDP82" s="144"/>
      <c r="KDQ82" s="144"/>
      <c r="KDR82" s="144"/>
      <c r="KDS82" s="144"/>
      <c r="KDT82" s="144"/>
      <c r="KDU82" s="144"/>
      <c r="KDV82" s="144"/>
      <c r="KDW82" s="144"/>
      <c r="KDX82" s="144"/>
      <c r="KDY82" s="144"/>
      <c r="KDZ82" s="144"/>
      <c r="KEA82" s="144"/>
      <c r="KEB82" s="144"/>
      <c r="KEC82" s="144"/>
      <c r="KED82" s="144"/>
      <c r="KEE82" s="144"/>
      <c r="KEF82" s="144"/>
      <c r="KEG82" s="144"/>
      <c r="KEH82" s="144"/>
      <c r="KEI82" s="144"/>
      <c r="KEJ82" s="144"/>
      <c r="KEK82" s="144"/>
      <c r="KEL82" s="144"/>
      <c r="KEM82" s="144"/>
      <c r="KEN82" s="144"/>
      <c r="KEO82" s="144"/>
      <c r="KEP82" s="144"/>
      <c r="KEQ82" s="144"/>
      <c r="KER82" s="144"/>
      <c r="KES82" s="144"/>
      <c r="KET82" s="144"/>
      <c r="KEU82" s="144"/>
      <c r="KEV82" s="144"/>
      <c r="KEW82" s="144"/>
      <c r="KEX82" s="144"/>
      <c r="KEY82" s="144"/>
      <c r="KEZ82" s="144"/>
      <c r="KFA82" s="144"/>
      <c r="KFB82" s="144"/>
      <c r="KFC82" s="144"/>
      <c r="KFD82" s="144"/>
      <c r="KFE82" s="144"/>
      <c r="KFF82" s="144"/>
      <c r="KFG82" s="144"/>
      <c r="KFH82" s="144"/>
      <c r="KFI82" s="144"/>
      <c r="KFJ82" s="144"/>
      <c r="KFK82" s="144"/>
      <c r="KFL82" s="144"/>
      <c r="KFM82" s="144"/>
      <c r="KFN82" s="144"/>
      <c r="KFO82" s="144"/>
      <c r="KFP82" s="144"/>
      <c r="KFQ82" s="144"/>
      <c r="KFR82" s="144"/>
      <c r="KFS82" s="144"/>
      <c r="KFT82" s="144"/>
      <c r="KFU82" s="144"/>
      <c r="KFV82" s="144"/>
      <c r="KFW82" s="144"/>
      <c r="KFX82" s="144"/>
      <c r="KFY82" s="144"/>
      <c r="KFZ82" s="144"/>
      <c r="KGA82" s="144"/>
      <c r="KGB82" s="144"/>
      <c r="KGC82" s="144"/>
      <c r="KGD82" s="144"/>
      <c r="KGE82" s="144"/>
      <c r="KGF82" s="144"/>
      <c r="KGG82" s="144"/>
      <c r="KGH82" s="144"/>
      <c r="KGI82" s="144"/>
      <c r="KGJ82" s="144"/>
      <c r="KGK82" s="144"/>
      <c r="KGL82" s="144"/>
      <c r="KGM82" s="144"/>
      <c r="KGN82" s="144"/>
      <c r="KGO82" s="144"/>
      <c r="KGP82" s="144"/>
      <c r="KGQ82" s="144"/>
      <c r="KGR82" s="144"/>
      <c r="KGS82" s="144"/>
      <c r="KGT82" s="144"/>
      <c r="KGU82" s="144"/>
      <c r="KGV82" s="144"/>
      <c r="KGW82" s="144"/>
      <c r="KGX82" s="144"/>
      <c r="KGY82" s="144"/>
      <c r="KGZ82" s="144"/>
      <c r="KHA82" s="144"/>
      <c r="KHB82" s="144"/>
      <c r="KHC82" s="144"/>
      <c r="KHD82" s="144"/>
      <c r="KHE82" s="144"/>
      <c r="KHF82" s="144"/>
      <c r="KHG82" s="144"/>
      <c r="KHH82" s="144"/>
      <c r="KHI82" s="144"/>
      <c r="KHJ82" s="144"/>
      <c r="KHK82" s="144"/>
      <c r="KHL82" s="144"/>
      <c r="KHM82" s="144"/>
      <c r="KHN82" s="144"/>
      <c r="KHO82" s="144"/>
      <c r="KHP82" s="144"/>
      <c r="KHQ82" s="144"/>
      <c r="KHR82" s="144"/>
      <c r="KHS82" s="144"/>
      <c r="KHT82" s="144"/>
      <c r="KHU82" s="144"/>
      <c r="KHV82" s="144"/>
      <c r="KHW82" s="144"/>
      <c r="KHX82" s="144"/>
      <c r="KHY82" s="144"/>
      <c r="KHZ82" s="144"/>
      <c r="KIA82" s="144"/>
      <c r="KIB82" s="144"/>
      <c r="KIC82" s="144"/>
      <c r="KID82" s="144"/>
      <c r="KIE82" s="144"/>
      <c r="KIF82" s="144"/>
      <c r="KIG82" s="144"/>
      <c r="KIH82" s="144"/>
      <c r="KII82" s="144"/>
      <c r="KIJ82" s="144"/>
      <c r="KIK82" s="144"/>
      <c r="KIL82" s="144"/>
      <c r="KIM82" s="144"/>
      <c r="KIN82" s="144"/>
      <c r="KIO82" s="144"/>
      <c r="KIP82" s="144"/>
      <c r="KIQ82" s="144"/>
      <c r="KIR82" s="144"/>
      <c r="KIS82" s="144"/>
      <c r="KIT82" s="144"/>
      <c r="KIU82" s="144"/>
      <c r="KIV82" s="144"/>
      <c r="KIW82" s="144"/>
      <c r="KIX82" s="144"/>
      <c r="KIY82" s="144"/>
      <c r="KIZ82" s="144"/>
      <c r="KJA82" s="144"/>
      <c r="KJB82" s="144"/>
      <c r="KJC82" s="144"/>
      <c r="KJD82" s="144"/>
      <c r="KJE82" s="144"/>
      <c r="KJF82" s="144"/>
      <c r="KJG82" s="144"/>
      <c r="KJH82" s="144"/>
      <c r="KJI82" s="144"/>
      <c r="KJJ82" s="144"/>
      <c r="KJK82" s="144"/>
      <c r="KJL82" s="144"/>
      <c r="KJM82" s="144"/>
      <c r="KJN82" s="144"/>
      <c r="KJO82" s="144"/>
      <c r="KJP82" s="144"/>
      <c r="KJQ82" s="144"/>
      <c r="KJR82" s="144"/>
      <c r="KJS82" s="144"/>
      <c r="KJT82" s="144"/>
      <c r="KJU82" s="144"/>
      <c r="KJV82" s="144"/>
      <c r="KJW82" s="144"/>
      <c r="KJX82" s="144"/>
      <c r="KJY82" s="144"/>
      <c r="KJZ82" s="144"/>
      <c r="KKA82" s="144"/>
      <c r="KKB82" s="144"/>
      <c r="KKC82" s="144"/>
      <c r="KKD82" s="144"/>
      <c r="KKE82" s="144"/>
      <c r="KKF82" s="144"/>
      <c r="KKG82" s="144"/>
      <c r="KKH82" s="144"/>
      <c r="KKI82" s="144"/>
      <c r="KKJ82" s="144"/>
      <c r="KKK82" s="144"/>
      <c r="KKL82" s="144"/>
      <c r="KKM82" s="144"/>
      <c r="KKN82" s="144"/>
      <c r="KKO82" s="144"/>
      <c r="KKP82" s="144"/>
      <c r="KKQ82" s="144"/>
      <c r="KKR82" s="144"/>
      <c r="KKS82" s="144"/>
      <c r="KKT82" s="144"/>
      <c r="KKU82" s="144"/>
      <c r="KKV82" s="144"/>
      <c r="KKW82" s="144"/>
      <c r="KKX82" s="144"/>
      <c r="KKY82" s="144"/>
      <c r="KKZ82" s="144"/>
      <c r="KLA82" s="144"/>
      <c r="KLB82" s="144"/>
      <c r="KLC82" s="144"/>
      <c r="KLD82" s="144"/>
      <c r="KLE82" s="144"/>
      <c r="KLF82" s="144"/>
      <c r="KLG82" s="144"/>
      <c r="KLH82" s="144"/>
      <c r="KLI82" s="144"/>
      <c r="KLJ82" s="144"/>
      <c r="KLK82" s="144"/>
      <c r="KLL82" s="144"/>
      <c r="KLM82" s="144"/>
      <c r="KLN82" s="144"/>
      <c r="KLO82" s="144"/>
      <c r="KLP82" s="144"/>
      <c r="KLQ82" s="144"/>
      <c r="KLR82" s="144"/>
      <c r="KLS82" s="144"/>
      <c r="KLT82" s="144"/>
      <c r="KLU82" s="144"/>
      <c r="KLV82" s="144"/>
      <c r="KLW82" s="144"/>
      <c r="KLX82" s="144"/>
      <c r="KLY82" s="144"/>
      <c r="KLZ82" s="144"/>
      <c r="KMA82" s="144"/>
      <c r="KMB82" s="144"/>
      <c r="KMC82" s="144"/>
      <c r="KMD82" s="144"/>
      <c r="KME82" s="144"/>
      <c r="KMF82" s="144"/>
      <c r="KMG82" s="144"/>
      <c r="KMH82" s="144"/>
      <c r="KMI82" s="144"/>
      <c r="KMJ82" s="144"/>
      <c r="KMK82" s="144"/>
      <c r="KML82" s="144"/>
      <c r="KMM82" s="144"/>
      <c r="KMN82" s="144"/>
      <c r="KMO82" s="144"/>
      <c r="KMP82" s="144"/>
      <c r="KMQ82" s="144"/>
      <c r="KMR82" s="144"/>
      <c r="KMS82" s="144"/>
      <c r="KMT82" s="144"/>
      <c r="KMU82" s="144"/>
      <c r="KMV82" s="144"/>
      <c r="KMW82" s="144"/>
      <c r="KMX82" s="144"/>
      <c r="KMY82" s="144"/>
      <c r="KMZ82" s="144"/>
      <c r="KNA82" s="144"/>
      <c r="KNB82" s="144"/>
      <c r="KNC82" s="144"/>
      <c r="KND82" s="144"/>
      <c r="KNE82" s="144"/>
      <c r="KNF82" s="144"/>
      <c r="KNG82" s="144"/>
      <c r="KNH82" s="144"/>
      <c r="KNI82" s="144"/>
      <c r="KNJ82" s="144"/>
      <c r="KNK82" s="144"/>
      <c r="KNL82" s="144"/>
      <c r="KNM82" s="144"/>
      <c r="KNN82" s="144"/>
      <c r="KNO82" s="144"/>
      <c r="KNP82" s="144"/>
      <c r="KNQ82" s="144"/>
      <c r="KNR82" s="144"/>
      <c r="KNS82" s="144"/>
      <c r="KNT82" s="144"/>
      <c r="KNU82" s="144"/>
      <c r="KNV82" s="144"/>
      <c r="KNW82" s="144"/>
      <c r="KNX82" s="144"/>
      <c r="KNY82" s="144"/>
      <c r="KNZ82" s="144"/>
      <c r="KOA82" s="144"/>
      <c r="KOB82" s="144"/>
      <c r="KOC82" s="144"/>
      <c r="KOD82" s="144"/>
      <c r="KOE82" s="144"/>
      <c r="KOF82" s="144"/>
      <c r="KOG82" s="144"/>
      <c r="KOH82" s="144"/>
      <c r="KOI82" s="144"/>
      <c r="KOJ82" s="144"/>
      <c r="KOK82" s="144"/>
      <c r="KOL82" s="144"/>
      <c r="KOM82" s="144"/>
      <c r="KON82" s="144"/>
      <c r="KOO82" s="144"/>
      <c r="KOP82" s="144"/>
      <c r="KOQ82" s="144"/>
      <c r="KOR82" s="144"/>
      <c r="KOS82" s="144"/>
      <c r="KOT82" s="144"/>
      <c r="KOU82" s="144"/>
      <c r="KOV82" s="144"/>
      <c r="KOW82" s="144"/>
      <c r="KOX82" s="144"/>
      <c r="KOY82" s="144"/>
      <c r="KOZ82" s="144"/>
      <c r="KPA82" s="144"/>
      <c r="KPB82" s="144"/>
      <c r="KPC82" s="144"/>
      <c r="KPD82" s="144"/>
      <c r="KPE82" s="144"/>
      <c r="KPF82" s="144"/>
      <c r="KPG82" s="144"/>
      <c r="KPH82" s="144"/>
      <c r="KPI82" s="144"/>
      <c r="KPJ82" s="144"/>
      <c r="KPK82" s="144"/>
      <c r="KPL82" s="144"/>
      <c r="KPM82" s="144"/>
      <c r="KPN82" s="144"/>
      <c r="KPO82" s="144"/>
      <c r="KPP82" s="144"/>
      <c r="KPQ82" s="144"/>
      <c r="KPR82" s="144"/>
      <c r="KPS82" s="144"/>
      <c r="KPT82" s="144"/>
      <c r="KPU82" s="144"/>
      <c r="KPV82" s="144"/>
      <c r="KPW82" s="144"/>
      <c r="KPX82" s="144"/>
      <c r="KPY82" s="144"/>
      <c r="KPZ82" s="144"/>
      <c r="KQA82" s="144"/>
      <c r="KQB82" s="144"/>
      <c r="KQC82" s="144"/>
      <c r="KQD82" s="144"/>
      <c r="KQE82" s="144"/>
      <c r="KQF82" s="144"/>
      <c r="KQG82" s="144"/>
      <c r="KQH82" s="144"/>
      <c r="KQI82" s="144"/>
      <c r="KQJ82" s="144"/>
      <c r="KQK82" s="144"/>
      <c r="KQL82" s="144"/>
      <c r="KQM82" s="144"/>
      <c r="KQN82" s="144"/>
      <c r="KQO82" s="144"/>
      <c r="KQP82" s="144"/>
      <c r="KQQ82" s="144"/>
      <c r="KQR82" s="144"/>
      <c r="KQS82" s="144"/>
      <c r="KQT82" s="144"/>
      <c r="KQU82" s="144"/>
      <c r="KQV82" s="144"/>
      <c r="KQW82" s="144"/>
      <c r="KQX82" s="144"/>
      <c r="KQY82" s="144"/>
      <c r="KQZ82" s="144"/>
      <c r="KRA82" s="144"/>
      <c r="KRB82" s="144"/>
      <c r="KRC82" s="144"/>
      <c r="KRD82" s="144"/>
      <c r="KRE82" s="144"/>
      <c r="KRF82" s="144"/>
      <c r="KRG82" s="144"/>
      <c r="KRH82" s="144"/>
      <c r="KRI82" s="144"/>
      <c r="KRJ82" s="144"/>
      <c r="KRK82" s="144"/>
      <c r="KRL82" s="144"/>
      <c r="KRM82" s="144"/>
      <c r="KRN82" s="144"/>
      <c r="KRO82" s="144"/>
      <c r="KRP82" s="144"/>
      <c r="KRQ82" s="144"/>
      <c r="KRR82" s="144"/>
      <c r="KRS82" s="144"/>
      <c r="KRT82" s="144"/>
      <c r="KRU82" s="144"/>
      <c r="KRV82" s="144"/>
      <c r="KRW82" s="144"/>
      <c r="KRX82" s="144"/>
      <c r="KRY82" s="144"/>
      <c r="KRZ82" s="144"/>
      <c r="KSA82" s="144"/>
      <c r="KSB82" s="144"/>
      <c r="KSC82" s="144"/>
      <c r="KSD82" s="144"/>
      <c r="KSE82" s="144"/>
      <c r="KSF82" s="144"/>
      <c r="KSG82" s="144"/>
      <c r="KSH82" s="144"/>
      <c r="KSI82" s="144"/>
      <c r="KSJ82" s="144"/>
      <c r="KSK82" s="144"/>
      <c r="KSL82" s="144"/>
      <c r="KSM82" s="144"/>
      <c r="KSN82" s="144"/>
      <c r="KSO82" s="144"/>
      <c r="KSP82" s="144"/>
      <c r="KSQ82" s="144"/>
      <c r="KSR82" s="144"/>
      <c r="KSS82" s="144"/>
      <c r="KST82" s="144"/>
      <c r="KSU82" s="144"/>
      <c r="KSV82" s="144"/>
      <c r="KSW82" s="144"/>
      <c r="KSX82" s="144"/>
      <c r="KSY82" s="144"/>
      <c r="KSZ82" s="144"/>
      <c r="KTA82" s="144"/>
      <c r="KTB82" s="144"/>
      <c r="KTC82" s="144"/>
      <c r="KTD82" s="144"/>
      <c r="KTE82" s="144"/>
      <c r="KTF82" s="144"/>
      <c r="KTG82" s="144"/>
      <c r="KTH82" s="144"/>
      <c r="KTI82" s="144"/>
      <c r="KTJ82" s="144"/>
      <c r="KTK82" s="144"/>
      <c r="KTL82" s="144"/>
      <c r="KTM82" s="144"/>
      <c r="KTN82" s="144"/>
      <c r="KTO82" s="144"/>
      <c r="KTP82" s="144"/>
      <c r="KTQ82" s="144"/>
      <c r="KTR82" s="144"/>
      <c r="KTS82" s="144"/>
      <c r="KTT82" s="144"/>
      <c r="KTU82" s="144"/>
      <c r="KTV82" s="144"/>
      <c r="KTW82" s="144"/>
      <c r="KTX82" s="144"/>
      <c r="KTY82" s="144"/>
      <c r="KTZ82" s="144"/>
      <c r="KUA82" s="144"/>
      <c r="KUB82" s="144"/>
      <c r="KUC82" s="144"/>
      <c r="KUD82" s="144"/>
      <c r="KUE82" s="144"/>
      <c r="KUF82" s="144"/>
      <c r="KUG82" s="144"/>
      <c r="KUH82" s="144"/>
      <c r="KUI82" s="144"/>
      <c r="KUJ82" s="144"/>
      <c r="KUK82" s="144"/>
      <c r="KUL82" s="144"/>
      <c r="KUM82" s="144"/>
      <c r="KUN82" s="144"/>
      <c r="KUO82" s="144"/>
      <c r="KUP82" s="144"/>
      <c r="KUQ82" s="144"/>
      <c r="KUR82" s="144"/>
      <c r="KUS82" s="144"/>
      <c r="KUT82" s="144"/>
      <c r="KUU82" s="144"/>
      <c r="KUV82" s="144"/>
      <c r="KUW82" s="144"/>
      <c r="KUX82" s="144"/>
      <c r="KUY82" s="144"/>
      <c r="KUZ82" s="144"/>
      <c r="KVA82" s="144"/>
      <c r="KVB82" s="144"/>
      <c r="KVC82" s="144"/>
      <c r="KVD82" s="144"/>
      <c r="KVE82" s="144"/>
      <c r="KVF82" s="144"/>
      <c r="KVG82" s="144"/>
      <c r="KVH82" s="144"/>
      <c r="KVI82" s="144"/>
      <c r="KVJ82" s="144"/>
      <c r="KVK82" s="144"/>
      <c r="KVL82" s="144"/>
      <c r="KVM82" s="144"/>
      <c r="KVN82" s="144"/>
      <c r="KVO82" s="144"/>
      <c r="KVP82" s="144"/>
      <c r="KVQ82" s="144"/>
      <c r="KVR82" s="144"/>
      <c r="KVS82" s="144"/>
      <c r="KVT82" s="144"/>
      <c r="KVU82" s="144"/>
      <c r="KVV82" s="144"/>
      <c r="KVW82" s="144"/>
      <c r="KVX82" s="144"/>
      <c r="KVY82" s="144"/>
      <c r="KVZ82" s="144"/>
      <c r="KWA82" s="144"/>
      <c r="KWB82" s="144"/>
      <c r="KWC82" s="144"/>
      <c r="KWD82" s="144"/>
      <c r="KWE82" s="144"/>
      <c r="KWF82" s="144"/>
      <c r="KWG82" s="144"/>
      <c r="KWH82" s="144"/>
      <c r="KWI82" s="144"/>
      <c r="KWJ82" s="144"/>
      <c r="KWK82" s="144"/>
      <c r="KWL82" s="144"/>
      <c r="KWM82" s="144"/>
      <c r="KWN82" s="144"/>
      <c r="KWO82" s="144"/>
      <c r="KWP82" s="144"/>
      <c r="KWQ82" s="144"/>
      <c r="KWR82" s="144"/>
      <c r="KWS82" s="144"/>
      <c r="KWT82" s="144"/>
      <c r="KWU82" s="144"/>
      <c r="KWV82" s="144"/>
      <c r="KWW82" s="144"/>
      <c r="KWX82" s="144"/>
      <c r="KWY82" s="144"/>
      <c r="KWZ82" s="144"/>
      <c r="KXA82" s="144"/>
      <c r="KXB82" s="144"/>
      <c r="KXC82" s="144"/>
      <c r="KXD82" s="144"/>
      <c r="KXE82" s="144"/>
      <c r="KXF82" s="144"/>
      <c r="KXG82" s="144"/>
      <c r="KXH82" s="144"/>
      <c r="KXI82" s="144"/>
      <c r="KXJ82" s="144"/>
      <c r="KXK82" s="144"/>
      <c r="KXL82" s="144"/>
      <c r="KXM82" s="144"/>
      <c r="KXN82" s="144"/>
      <c r="KXO82" s="144"/>
      <c r="KXP82" s="144"/>
      <c r="KXQ82" s="144"/>
      <c r="KXR82" s="144"/>
      <c r="KXS82" s="144"/>
      <c r="KXT82" s="144"/>
      <c r="KXU82" s="144"/>
      <c r="KXV82" s="144"/>
      <c r="KXW82" s="144"/>
      <c r="KXX82" s="144"/>
      <c r="KXY82" s="144"/>
      <c r="KXZ82" s="144"/>
      <c r="KYA82" s="144"/>
      <c r="KYB82" s="144"/>
      <c r="KYC82" s="144"/>
      <c r="KYD82" s="144"/>
      <c r="KYE82" s="144"/>
      <c r="KYF82" s="144"/>
      <c r="KYG82" s="144"/>
      <c r="KYH82" s="144"/>
      <c r="KYI82" s="144"/>
      <c r="KYJ82" s="144"/>
      <c r="KYK82" s="144"/>
      <c r="KYL82" s="144"/>
      <c r="KYM82" s="144"/>
      <c r="KYN82" s="144"/>
      <c r="KYO82" s="144"/>
      <c r="KYP82" s="144"/>
      <c r="KYQ82" s="144"/>
      <c r="KYR82" s="144"/>
      <c r="KYS82" s="144"/>
      <c r="KYT82" s="144"/>
      <c r="KYU82" s="144"/>
      <c r="KYV82" s="144"/>
      <c r="KYW82" s="144"/>
      <c r="KYX82" s="144"/>
      <c r="KYY82" s="144"/>
      <c r="KYZ82" s="144"/>
      <c r="KZA82" s="144"/>
      <c r="KZB82" s="144"/>
      <c r="KZC82" s="144"/>
      <c r="KZD82" s="144"/>
      <c r="KZE82" s="144"/>
      <c r="KZF82" s="144"/>
      <c r="KZG82" s="144"/>
      <c r="KZH82" s="144"/>
      <c r="KZI82" s="144"/>
      <c r="KZJ82" s="144"/>
      <c r="KZK82" s="144"/>
      <c r="KZL82" s="144"/>
      <c r="KZM82" s="144"/>
      <c r="KZN82" s="144"/>
      <c r="KZO82" s="144"/>
      <c r="KZP82" s="144"/>
      <c r="KZQ82" s="144"/>
      <c r="KZR82" s="144"/>
      <c r="KZS82" s="144"/>
      <c r="KZT82" s="144"/>
      <c r="KZU82" s="144"/>
      <c r="KZV82" s="144"/>
      <c r="KZW82" s="144"/>
      <c r="KZX82" s="144"/>
      <c r="KZY82" s="144"/>
      <c r="KZZ82" s="144"/>
      <c r="LAA82" s="144"/>
      <c r="LAB82" s="144"/>
      <c r="LAC82" s="144"/>
      <c r="LAD82" s="144"/>
      <c r="LAE82" s="144"/>
      <c r="LAF82" s="144"/>
      <c r="LAG82" s="144"/>
      <c r="LAH82" s="144"/>
      <c r="LAI82" s="144"/>
      <c r="LAJ82" s="144"/>
      <c r="LAK82" s="144"/>
      <c r="LAL82" s="144"/>
      <c r="LAM82" s="144"/>
      <c r="LAN82" s="144"/>
      <c r="LAO82" s="144"/>
      <c r="LAP82" s="144"/>
      <c r="LAQ82" s="144"/>
      <c r="LAR82" s="144"/>
      <c r="LAS82" s="144"/>
      <c r="LAT82" s="144"/>
      <c r="LAU82" s="144"/>
      <c r="LAV82" s="144"/>
      <c r="LAW82" s="144"/>
      <c r="LAX82" s="144"/>
      <c r="LAY82" s="144"/>
      <c r="LAZ82" s="144"/>
      <c r="LBA82" s="144"/>
      <c r="LBB82" s="144"/>
      <c r="LBC82" s="144"/>
      <c r="LBD82" s="144"/>
      <c r="LBE82" s="144"/>
      <c r="LBF82" s="144"/>
      <c r="LBG82" s="144"/>
      <c r="LBH82" s="144"/>
      <c r="LBI82" s="144"/>
      <c r="LBJ82" s="144"/>
      <c r="LBK82" s="144"/>
      <c r="LBL82" s="144"/>
      <c r="LBM82" s="144"/>
      <c r="LBN82" s="144"/>
      <c r="LBO82" s="144"/>
      <c r="LBP82" s="144"/>
      <c r="LBQ82" s="144"/>
      <c r="LBR82" s="144"/>
      <c r="LBS82" s="144"/>
      <c r="LBT82" s="144"/>
      <c r="LBU82" s="144"/>
      <c r="LBV82" s="144"/>
      <c r="LBW82" s="144"/>
      <c r="LBX82" s="144"/>
      <c r="LBY82" s="144"/>
      <c r="LBZ82" s="144"/>
      <c r="LCA82" s="144"/>
      <c r="LCB82" s="144"/>
      <c r="LCC82" s="144"/>
      <c r="LCD82" s="144"/>
      <c r="LCE82" s="144"/>
      <c r="LCF82" s="144"/>
      <c r="LCG82" s="144"/>
      <c r="LCH82" s="144"/>
      <c r="LCI82" s="144"/>
      <c r="LCJ82" s="144"/>
      <c r="LCK82" s="144"/>
      <c r="LCL82" s="144"/>
      <c r="LCM82" s="144"/>
      <c r="LCN82" s="144"/>
      <c r="LCO82" s="144"/>
      <c r="LCP82" s="144"/>
      <c r="LCQ82" s="144"/>
      <c r="LCR82" s="144"/>
      <c r="LCS82" s="144"/>
      <c r="LCT82" s="144"/>
      <c r="LCU82" s="144"/>
      <c r="LCV82" s="144"/>
      <c r="LCW82" s="144"/>
      <c r="LCX82" s="144"/>
      <c r="LCY82" s="144"/>
      <c r="LCZ82" s="144"/>
      <c r="LDA82" s="144"/>
      <c r="LDB82" s="144"/>
      <c r="LDC82" s="144"/>
      <c r="LDD82" s="144"/>
      <c r="LDE82" s="144"/>
      <c r="LDF82" s="144"/>
      <c r="LDG82" s="144"/>
      <c r="LDH82" s="144"/>
      <c r="LDI82" s="144"/>
      <c r="LDJ82" s="144"/>
      <c r="LDK82" s="144"/>
      <c r="LDL82" s="144"/>
      <c r="LDM82" s="144"/>
      <c r="LDN82" s="144"/>
      <c r="LDO82" s="144"/>
      <c r="LDP82" s="144"/>
      <c r="LDQ82" s="144"/>
      <c r="LDR82" s="144"/>
      <c r="LDS82" s="144"/>
      <c r="LDT82" s="144"/>
      <c r="LDU82" s="144"/>
      <c r="LDV82" s="144"/>
      <c r="LDW82" s="144"/>
      <c r="LDX82" s="144"/>
      <c r="LDY82" s="144"/>
      <c r="LDZ82" s="144"/>
      <c r="LEA82" s="144"/>
      <c r="LEB82" s="144"/>
      <c r="LEC82" s="144"/>
      <c r="LED82" s="144"/>
      <c r="LEE82" s="144"/>
      <c r="LEF82" s="144"/>
      <c r="LEG82" s="144"/>
      <c r="LEH82" s="144"/>
      <c r="LEI82" s="144"/>
      <c r="LEJ82" s="144"/>
      <c r="LEK82" s="144"/>
      <c r="LEL82" s="144"/>
      <c r="LEM82" s="144"/>
      <c r="LEN82" s="144"/>
      <c r="LEO82" s="144"/>
      <c r="LEP82" s="144"/>
      <c r="LEQ82" s="144"/>
      <c r="LER82" s="144"/>
      <c r="LES82" s="144"/>
      <c r="LET82" s="144"/>
      <c r="LEU82" s="144"/>
      <c r="LEV82" s="144"/>
      <c r="LEW82" s="144"/>
      <c r="LEX82" s="144"/>
      <c r="LEY82" s="144"/>
      <c r="LEZ82" s="144"/>
      <c r="LFA82" s="144"/>
      <c r="LFB82" s="144"/>
      <c r="LFC82" s="144"/>
      <c r="LFD82" s="144"/>
      <c r="LFE82" s="144"/>
      <c r="LFF82" s="144"/>
      <c r="LFG82" s="144"/>
      <c r="LFH82" s="144"/>
      <c r="LFI82" s="144"/>
      <c r="LFJ82" s="144"/>
      <c r="LFK82" s="144"/>
      <c r="LFL82" s="144"/>
      <c r="LFM82" s="144"/>
      <c r="LFN82" s="144"/>
      <c r="LFO82" s="144"/>
      <c r="LFP82" s="144"/>
      <c r="LFQ82" s="144"/>
      <c r="LFR82" s="144"/>
      <c r="LFS82" s="144"/>
      <c r="LFT82" s="144"/>
      <c r="LFU82" s="144"/>
      <c r="LFV82" s="144"/>
      <c r="LFW82" s="144"/>
      <c r="LFX82" s="144"/>
      <c r="LFY82" s="144"/>
      <c r="LFZ82" s="144"/>
      <c r="LGA82" s="144"/>
      <c r="LGB82" s="144"/>
      <c r="LGC82" s="144"/>
      <c r="LGD82" s="144"/>
      <c r="LGE82" s="144"/>
      <c r="LGF82" s="144"/>
      <c r="LGG82" s="144"/>
      <c r="LGH82" s="144"/>
      <c r="LGI82" s="144"/>
      <c r="LGJ82" s="144"/>
      <c r="LGK82" s="144"/>
      <c r="LGL82" s="144"/>
      <c r="LGM82" s="144"/>
      <c r="LGN82" s="144"/>
      <c r="LGO82" s="144"/>
      <c r="LGP82" s="144"/>
      <c r="LGQ82" s="144"/>
      <c r="LGR82" s="144"/>
      <c r="LGS82" s="144"/>
      <c r="LGT82" s="144"/>
      <c r="LGU82" s="144"/>
      <c r="LGV82" s="144"/>
      <c r="LGW82" s="144"/>
      <c r="LGX82" s="144"/>
      <c r="LGY82" s="144"/>
      <c r="LGZ82" s="144"/>
      <c r="LHA82" s="144"/>
      <c r="LHB82" s="144"/>
      <c r="LHC82" s="144"/>
      <c r="LHD82" s="144"/>
      <c r="LHE82" s="144"/>
      <c r="LHF82" s="144"/>
      <c r="LHG82" s="144"/>
      <c r="LHH82" s="144"/>
      <c r="LHI82" s="144"/>
      <c r="LHJ82" s="144"/>
      <c r="LHK82" s="144"/>
      <c r="LHL82" s="144"/>
      <c r="LHM82" s="144"/>
      <c r="LHN82" s="144"/>
      <c r="LHO82" s="144"/>
      <c r="LHP82" s="144"/>
      <c r="LHQ82" s="144"/>
      <c r="LHR82" s="144"/>
      <c r="LHS82" s="144"/>
      <c r="LHT82" s="144"/>
      <c r="LHU82" s="144"/>
      <c r="LHV82" s="144"/>
      <c r="LHW82" s="144"/>
      <c r="LHX82" s="144"/>
      <c r="LHY82" s="144"/>
      <c r="LHZ82" s="144"/>
      <c r="LIA82" s="144"/>
      <c r="LIB82" s="144"/>
      <c r="LIC82" s="144"/>
      <c r="LID82" s="144"/>
      <c r="LIE82" s="144"/>
      <c r="LIF82" s="144"/>
      <c r="LIG82" s="144"/>
      <c r="LIH82" s="144"/>
      <c r="LII82" s="144"/>
      <c r="LIJ82" s="144"/>
      <c r="LIK82" s="144"/>
      <c r="LIL82" s="144"/>
      <c r="LIM82" s="144"/>
      <c r="LIN82" s="144"/>
      <c r="LIO82" s="144"/>
      <c r="LIP82" s="144"/>
      <c r="LIQ82" s="144"/>
      <c r="LIR82" s="144"/>
      <c r="LIS82" s="144"/>
      <c r="LIT82" s="144"/>
      <c r="LIU82" s="144"/>
      <c r="LIV82" s="144"/>
      <c r="LIW82" s="144"/>
      <c r="LIX82" s="144"/>
      <c r="LIY82" s="144"/>
      <c r="LIZ82" s="144"/>
      <c r="LJA82" s="144"/>
      <c r="LJB82" s="144"/>
      <c r="LJC82" s="144"/>
      <c r="LJD82" s="144"/>
      <c r="LJE82" s="144"/>
      <c r="LJF82" s="144"/>
      <c r="LJG82" s="144"/>
      <c r="LJH82" s="144"/>
      <c r="LJI82" s="144"/>
      <c r="LJJ82" s="144"/>
      <c r="LJK82" s="144"/>
      <c r="LJL82" s="144"/>
      <c r="LJM82" s="144"/>
      <c r="LJN82" s="144"/>
      <c r="LJO82" s="144"/>
      <c r="LJP82" s="144"/>
      <c r="LJQ82" s="144"/>
      <c r="LJR82" s="144"/>
      <c r="LJS82" s="144"/>
      <c r="LJT82" s="144"/>
      <c r="LJU82" s="144"/>
      <c r="LJV82" s="144"/>
      <c r="LJW82" s="144"/>
      <c r="LJX82" s="144"/>
      <c r="LJY82" s="144"/>
      <c r="LJZ82" s="144"/>
      <c r="LKA82" s="144"/>
      <c r="LKB82" s="144"/>
      <c r="LKC82" s="144"/>
      <c r="LKD82" s="144"/>
      <c r="LKE82" s="144"/>
      <c r="LKF82" s="144"/>
      <c r="LKG82" s="144"/>
      <c r="LKH82" s="144"/>
      <c r="LKI82" s="144"/>
      <c r="LKJ82" s="144"/>
      <c r="LKK82" s="144"/>
      <c r="LKL82" s="144"/>
      <c r="LKM82" s="144"/>
      <c r="LKN82" s="144"/>
      <c r="LKO82" s="144"/>
      <c r="LKP82" s="144"/>
      <c r="LKQ82" s="144"/>
      <c r="LKR82" s="144"/>
      <c r="LKS82" s="144"/>
      <c r="LKT82" s="144"/>
      <c r="LKU82" s="144"/>
      <c r="LKV82" s="144"/>
      <c r="LKW82" s="144"/>
      <c r="LKX82" s="144"/>
      <c r="LKY82" s="144"/>
      <c r="LKZ82" s="144"/>
      <c r="LLA82" s="144"/>
      <c r="LLB82" s="144"/>
      <c r="LLC82" s="144"/>
      <c r="LLD82" s="144"/>
      <c r="LLE82" s="144"/>
      <c r="LLF82" s="144"/>
      <c r="LLG82" s="144"/>
      <c r="LLH82" s="144"/>
      <c r="LLI82" s="144"/>
      <c r="LLJ82" s="144"/>
      <c r="LLK82" s="144"/>
      <c r="LLL82" s="144"/>
      <c r="LLM82" s="144"/>
      <c r="LLN82" s="144"/>
      <c r="LLO82" s="144"/>
      <c r="LLP82" s="144"/>
      <c r="LLQ82" s="144"/>
      <c r="LLR82" s="144"/>
      <c r="LLS82" s="144"/>
      <c r="LLT82" s="144"/>
      <c r="LLU82" s="144"/>
      <c r="LLV82" s="144"/>
      <c r="LLW82" s="144"/>
      <c r="LLX82" s="144"/>
      <c r="LLY82" s="144"/>
      <c r="LLZ82" s="144"/>
      <c r="LMA82" s="144"/>
      <c r="LMB82" s="144"/>
      <c r="LMC82" s="144"/>
      <c r="LMD82" s="144"/>
      <c r="LME82" s="144"/>
      <c r="LMF82" s="144"/>
      <c r="LMG82" s="144"/>
      <c r="LMH82" s="144"/>
      <c r="LMI82" s="144"/>
      <c r="LMJ82" s="144"/>
      <c r="LMK82" s="144"/>
      <c r="LML82" s="144"/>
      <c r="LMM82" s="144"/>
      <c r="LMN82" s="144"/>
      <c r="LMO82" s="144"/>
      <c r="LMP82" s="144"/>
      <c r="LMQ82" s="144"/>
      <c r="LMR82" s="144"/>
      <c r="LMS82" s="144"/>
      <c r="LMT82" s="144"/>
      <c r="LMU82" s="144"/>
      <c r="LMV82" s="144"/>
      <c r="LMW82" s="144"/>
      <c r="LMX82" s="144"/>
      <c r="LMY82" s="144"/>
      <c r="LMZ82" s="144"/>
      <c r="LNA82" s="144"/>
      <c r="LNB82" s="144"/>
      <c r="LNC82" s="144"/>
      <c r="LND82" s="144"/>
      <c r="LNE82" s="144"/>
      <c r="LNF82" s="144"/>
      <c r="LNG82" s="144"/>
      <c r="LNH82" s="144"/>
      <c r="LNI82" s="144"/>
      <c r="LNJ82" s="144"/>
      <c r="LNK82" s="144"/>
      <c r="LNL82" s="144"/>
      <c r="LNM82" s="144"/>
      <c r="LNN82" s="144"/>
      <c r="LNO82" s="144"/>
      <c r="LNP82" s="144"/>
      <c r="LNQ82" s="144"/>
      <c r="LNR82" s="144"/>
      <c r="LNS82" s="144"/>
      <c r="LNT82" s="144"/>
      <c r="LNU82" s="144"/>
      <c r="LNV82" s="144"/>
      <c r="LNW82" s="144"/>
      <c r="LNX82" s="144"/>
      <c r="LNY82" s="144"/>
      <c r="LNZ82" s="144"/>
      <c r="LOA82" s="144"/>
      <c r="LOB82" s="144"/>
      <c r="LOC82" s="144"/>
      <c r="LOD82" s="144"/>
      <c r="LOE82" s="144"/>
      <c r="LOF82" s="144"/>
      <c r="LOG82" s="144"/>
      <c r="LOH82" s="144"/>
      <c r="LOI82" s="144"/>
      <c r="LOJ82" s="144"/>
      <c r="LOK82" s="144"/>
      <c r="LOL82" s="144"/>
      <c r="LOM82" s="144"/>
      <c r="LON82" s="144"/>
      <c r="LOO82" s="144"/>
      <c r="LOP82" s="144"/>
      <c r="LOQ82" s="144"/>
      <c r="LOR82" s="144"/>
      <c r="LOS82" s="144"/>
      <c r="LOT82" s="144"/>
      <c r="LOU82" s="144"/>
      <c r="LOV82" s="144"/>
      <c r="LOW82" s="144"/>
      <c r="LOX82" s="144"/>
      <c r="LOY82" s="144"/>
      <c r="LOZ82" s="144"/>
      <c r="LPA82" s="144"/>
      <c r="LPB82" s="144"/>
      <c r="LPC82" s="144"/>
      <c r="LPD82" s="144"/>
      <c r="LPE82" s="144"/>
      <c r="LPF82" s="144"/>
      <c r="LPG82" s="144"/>
      <c r="LPH82" s="144"/>
      <c r="LPI82" s="144"/>
      <c r="LPJ82" s="144"/>
      <c r="LPK82" s="144"/>
      <c r="LPL82" s="144"/>
      <c r="LPM82" s="144"/>
      <c r="LPN82" s="144"/>
      <c r="LPO82" s="144"/>
      <c r="LPP82" s="144"/>
      <c r="LPQ82" s="144"/>
      <c r="LPR82" s="144"/>
      <c r="LPS82" s="144"/>
      <c r="LPT82" s="144"/>
      <c r="LPU82" s="144"/>
      <c r="LPV82" s="144"/>
      <c r="LPW82" s="144"/>
      <c r="LPX82" s="144"/>
      <c r="LPY82" s="144"/>
      <c r="LPZ82" s="144"/>
      <c r="LQA82" s="144"/>
      <c r="LQB82" s="144"/>
      <c r="LQC82" s="144"/>
      <c r="LQD82" s="144"/>
      <c r="LQE82" s="144"/>
      <c r="LQF82" s="144"/>
      <c r="LQG82" s="144"/>
      <c r="LQH82" s="144"/>
      <c r="LQI82" s="144"/>
      <c r="LQJ82" s="144"/>
      <c r="LQK82" s="144"/>
      <c r="LQL82" s="144"/>
      <c r="LQM82" s="144"/>
      <c r="LQN82" s="144"/>
      <c r="LQO82" s="144"/>
      <c r="LQP82" s="144"/>
      <c r="LQQ82" s="144"/>
      <c r="LQR82" s="144"/>
      <c r="LQS82" s="144"/>
      <c r="LQT82" s="144"/>
      <c r="LQU82" s="144"/>
      <c r="LQV82" s="144"/>
      <c r="LQW82" s="144"/>
      <c r="LQX82" s="144"/>
      <c r="LQY82" s="144"/>
      <c r="LQZ82" s="144"/>
      <c r="LRA82" s="144"/>
      <c r="LRB82" s="144"/>
      <c r="LRC82" s="144"/>
      <c r="LRD82" s="144"/>
      <c r="LRE82" s="144"/>
      <c r="LRF82" s="144"/>
      <c r="LRG82" s="144"/>
      <c r="LRH82" s="144"/>
      <c r="LRI82" s="144"/>
      <c r="LRJ82" s="144"/>
      <c r="LRK82" s="144"/>
      <c r="LRL82" s="144"/>
      <c r="LRM82" s="144"/>
      <c r="LRN82" s="144"/>
      <c r="LRO82" s="144"/>
      <c r="LRP82" s="144"/>
      <c r="LRQ82" s="144"/>
      <c r="LRR82" s="144"/>
      <c r="LRS82" s="144"/>
      <c r="LRT82" s="144"/>
      <c r="LRU82" s="144"/>
      <c r="LRV82" s="144"/>
      <c r="LRW82" s="144"/>
      <c r="LRX82" s="144"/>
      <c r="LRY82" s="144"/>
      <c r="LRZ82" s="144"/>
      <c r="LSA82" s="144"/>
      <c r="LSB82" s="144"/>
      <c r="LSC82" s="144"/>
      <c r="LSD82" s="144"/>
      <c r="LSE82" s="144"/>
      <c r="LSF82" s="144"/>
      <c r="LSG82" s="144"/>
      <c r="LSH82" s="144"/>
      <c r="LSI82" s="144"/>
      <c r="LSJ82" s="144"/>
      <c r="LSK82" s="144"/>
      <c r="LSL82" s="144"/>
      <c r="LSM82" s="144"/>
      <c r="LSN82" s="144"/>
      <c r="LSO82" s="144"/>
      <c r="LSP82" s="144"/>
      <c r="LSQ82" s="144"/>
      <c r="LSR82" s="144"/>
      <c r="LSS82" s="144"/>
      <c r="LST82" s="144"/>
      <c r="LSU82" s="144"/>
      <c r="LSV82" s="144"/>
      <c r="LSW82" s="144"/>
      <c r="LSX82" s="144"/>
      <c r="LSY82" s="144"/>
      <c r="LSZ82" s="144"/>
      <c r="LTA82" s="144"/>
      <c r="LTB82" s="144"/>
      <c r="LTC82" s="144"/>
      <c r="LTD82" s="144"/>
      <c r="LTE82" s="144"/>
      <c r="LTF82" s="144"/>
      <c r="LTG82" s="144"/>
      <c r="LTH82" s="144"/>
      <c r="LTI82" s="144"/>
      <c r="LTJ82" s="144"/>
      <c r="LTK82" s="144"/>
      <c r="LTL82" s="144"/>
      <c r="LTM82" s="144"/>
      <c r="LTN82" s="144"/>
      <c r="LTO82" s="144"/>
      <c r="LTP82" s="144"/>
      <c r="LTQ82" s="144"/>
      <c r="LTR82" s="144"/>
      <c r="LTS82" s="144"/>
      <c r="LTT82" s="144"/>
      <c r="LTU82" s="144"/>
      <c r="LTV82" s="144"/>
      <c r="LTW82" s="144"/>
      <c r="LTX82" s="144"/>
      <c r="LTY82" s="144"/>
      <c r="LTZ82" s="144"/>
      <c r="LUA82" s="144"/>
      <c r="LUB82" s="144"/>
      <c r="LUC82" s="144"/>
      <c r="LUD82" s="144"/>
      <c r="LUE82" s="144"/>
      <c r="LUF82" s="144"/>
      <c r="LUG82" s="144"/>
      <c r="LUH82" s="144"/>
      <c r="LUI82" s="144"/>
      <c r="LUJ82" s="144"/>
      <c r="LUK82" s="144"/>
      <c r="LUL82" s="144"/>
      <c r="LUM82" s="144"/>
      <c r="LUN82" s="144"/>
      <c r="LUO82" s="144"/>
      <c r="LUP82" s="144"/>
      <c r="LUQ82" s="144"/>
      <c r="LUR82" s="144"/>
      <c r="LUS82" s="144"/>
      <c r="LUT82" s="144"/>
      <c r="LUU82" s="144"/>
      <c r="LUV82" s="144"/>
      <c r="LUW82" s="144"/>
      <c r="LUX82" s="144"/>
      <c r="LUY82" s="144"/>
      <c r="LUZ82" s="144"/>
      <c r="LVA82" s="144"/>
      <c r="LVB82" s="144"/>
      <c r="LVC82" s="144"/>
      <c r="LVD82" s="144"/>
      <c r="LVE82" s="144"/>
      <c r="LVF82" s="144"/>
      <c r="LVG82" s="144"/>
      <c r="LVH82" s="144"/>
      <c r="LVI82" s="144"/>
      <c r="LVJ82" s="144"/>
      <c r="LVK82" s="144"/>
      <c r="LVL82" s="144"/>
      <c r="LVM82" s="144"/>
      <c r="LVN82" s="144"/>
      <c r="LVO82" s="144"/>
      <c r="LVP82" s="144"/>
      <c r="LVQ82" s="144"/>
      <c r="LVR82" s="144"/>
      <c r="LVS82" s="144"/>
      <c r="LVT82" s="144"/>
      <c r="LVU82" s="144"/>
      <c r="LVV82" s="144"/>
      <c r="LVW82" s="144"/>
      <c r="LVX82" s="144"/>
      <c r="LVY82" s="144"/>
      <c r="LVZ82" s="144"/>
      <c r="LWA82" s="144"/>
      <c r="LWB82" s="144"/>
      <c r="LWC82" s="144"/>
      <c r="LWD82" s="144"/>
      <c r="LWE82" s="144"/>
      <c r="LWF82" s="144"/>
      <c r="LWG82" s="144"/>
      <c r="LWH82" s="144"/>
      <c r="LWI82" s="144"/>
      <c r="LWJ82" s="144"/>
      <c r="LWK82" s="144"/>
      <c r="LWL82" s="144"/>
      <c r="LWM82" s="144"/>
      <c r="LWN82" s="144"/>
      <c r="LWO82" s="144"/>
      <c r="LWP82" s="144"/>
      <c r="LWQ82" s="144"/>
      <c r="LWR82" s="144"/>
      <c r="LWS82" s="144"/>
      <c r="LWT82" s="144"/>
      <c r="LWU82" s="144"/>
      <c r="LWV82" s="144"/>
      <c r="LWW82" s="144"/>
      <c r="LWX82" s="144"/>
      <c r="LWY82" s="144"/>
      <c r="LWZ82" s="144"/>
      <c r="LXA82" s="144"/>
      <c r="LXB82" s="144"/>
      <c r="LXC82" s="144"/>
      <c r="LXD82" s="144"/>
      <c r="LXE82" s="144"/>
      <c r="LXF82" s="144"/>
      <c r="LXG82" s="144"/>
      <c r="LXH82" s="144"/>
      <c r="LXI82" s="144"/>
      <c r="LXJ82" s="144"/>
      <c r="LXK82" s="144"/>
      <c r="LXL82" s="144"/>
      <c r="LXM82" s="144"/>
      <c r="LXN82" s="144"/>
      <c r="LXO82" s="144"/>
      <c r="LXP82" s="144"/>
      <c r="LXQ82" s="144"/>
      <c r="LXR82" s="144"/>
      <c r="LXS82" s="144"/>
      <c r="LXT82" s="144"/>
      <c r="LXU82" s="144"/>
      <c r="LXV82" s="144"/>
      <c r="LXW82" s="144"/>
      <c r="LXX82" s="144"/>
      <c r="LXY82" s="144"/>
      <c r="LXZ82" s="144"/>
      <c r="LYA82" s="144"/>
      <c r="LYB82" s="144"/>
      <c r="LYC82" s="144"/>
      <c r="LYD82" s="144"/>
      <c r="LYE82" s="144"/>
      <c r="LYF82" s="144"/>
      <c r="LYG82" s="144"/>
      <c r="LYH82" s="144"/>
      <c r="LYI82" s="144"/>
      <c r="LYJ82" s="144"/>
      <c r="LYK82" s="144"/>
      <c r="LYL82" s="144"/>
      <c r="LYM82" s="144"/>
      <c r="LYN82" s="144"/>
      <c r="LYO82" s="144"/>
      <c r="LYP82" s="144"/>
      <c r="LYQ82" s="144"/>
      <c r="LYR82" s="144"/>
      <c r="LYS82" s="144"/>
      <c r="LYT82" s="144"/>
      <c r="LYU82" s="144"/>
      <c r="LYV82" s="144"/>
      <c r="LYW82" s="144"/>
      <c r="LYX82" s="144"/>
      <c r="LYY82" s="144"/>
      <c r="LYZ82" s="144"/>
      <c r="LZA82" s="144"/>
      <c r="LZB82" s="144"/>
      <c r="LZC82" s="144"/>
      <c r="LZD82" s="144"/>
      <c r="LZE82" s="144"/>
      <c r="LZF82" s="144"/>
      <c r="LZG82" s="144"/>
      <c r="LZH82" s="144"/>
      <c r="LZI82" s="144"/>
      <c r="LZJ82" s="144"/>
      <c r="LZK82" s="144"/>
      <c r="LZL82" s="144"/>
      <c r="LZM82" s="144"/>
      <c r="LZN82" s="144"/>
      <c r="LZO82" s="144"/>
      <c r="LZP82" s="144"/>
      <c r="LZQ82" s="144"/>
      <c r="LZR82" s="144"/>
      <c r="LZS82" s="144"/>
      <c r="LZT82" s="144"/>
      <c r="LZU82" s="144"/>
      <c r="LZV82" s="144"/>
      <c r="LZW82" s="144"/>
      <c r="LZX82" s="144"/>
      <c r="LZY82" s="144"/>
      <c r="LZZ82" s="144"/>
      <c r="MAA82" s="144"/>
      <c r="MAB82" s="144"/>
      <c r="MAC82" s="144"/>
      <c r="MAD82" s="144"/>
      <c r="MAE82" s="144"/>
      <c r="MAF82" s="144"/>
      <c r="MAG82" s="144"/>
      <c r="MAH82" s="144"/>
      <c r="MAI82" s="144"/>
      <c r="MAJ82" s="144"/>
      <c r="MAK82" s="144"/>
      <c r="MAL82" s="144"/>
      <c r="MAM82" s="144"/>
      <c r="MAN82" s="144"/>
      <c r="MAO82" s="144"/>
      <c r="MAP82" s="144"/>
      <c r="MAQ82" s="144"/>
      <c r="MAR82" s="144"/>
      <c r="MAS82" s="144"/>
      <c r="MAT82" s="144"/>
      <c r="MAU82" s="144"/>
      <c r="MAV82" s="144"/>
      <c r="MAW82" s="144"/>
      <c r="MAX82" s="144"/>
      <c r="MAY82" s="144"/>
      <c r="MAZ82" s="144"/>
      <c r="MBA82" s="144"/>
      <c r="MBB82" s="144"/>
      <c r="MBC82" s="144"/>
      <c r="MBD82" s="144"/>
      <c r="MBE82" s="144"/>
      <c r="MBF82" s="144"/>
      <c r="MBG82" s="144"/>
      <c r="MBH82" s="144"/>
      <c r="MBI82" s="144"/>
      <c r="MBJ82" s="144"/>
      <c r="MBK82" s="144"/>
      <c r="MBL82" s="144"/>
      <c r="MBM82" s="144"/>
      <c r="MBN82" s="144"/>
      <c r="MBO82" s="144"/>
      <c r="MBP82" s="144"/>
      <c r="MBQ82" s="144"/>
      <c r="MBR82" s="144"/>
      <c r="MBS82" s="144"/>
      <c r="MBT82" s="144"/>
      <c r="MBU82" s="144"/>
      <c r="MBV82" s="144"/>
      <c r="MBW82" s="144"/>
      <c r="MBX82" s="144"/>
      <c r="MBY82" s="144"/>
      <c r="MBZ82" s="144"/>
      <c r="MCA82" s="144"/>
      <c r="MCB82" s="144"/>
      <c r="MCC82" s="144"/>
      <c r="MCD82" s="144"/>
      <c r="MCE82" s="144"/>
      <c r="MCF82" s="144"/>
      <c r="MCG82" s="144"/>
      <c r="MCH82" s="144"/>
      <c r="MCI82" s="144"/>
      <c r="MCJ82" s="144"/>
      <c r="MCK82" s="144"/>
      <c r="MCL82" s="144"/>
      <c r="MCM82" s="144"/>
      <c r="MCN82" s="144"/>
      <c r="MCO82" s="144"/>
      <c r="MCP82" s="144"/>
      <c r="MCQ82" s="144"/>
      <c r="MCR82" s="144"/>
      <c r="MCS82" s="144"/>
      <c r="MCT82" s="144"/>
      <c r="MCU82" s="144"/>
      <c r="MCV82" s="144"/>
      <c r="MCW82" s="144"/>
      <c r="MCX82" s="144"/>
      <c r="MCY82" s="144"/>
      <c r="MCZ82" s="144"/>
      <c r="MDA82" s="144"/>
      <c r="MDB82" s="144"/>
      <c r="MDC82" s="144"/>
      <c r="MDD82" s="144"/>
      <c r="MDE82" s="144"/>
      <c r="MDF82" s="144"/>
      <c r="MDG82" s="144"/>
      <c r="MDH82" s="144"/>
      <c r="MDI82" s="144"/>
      <c r="MDJ82" s="144"/>
      <c r="MDK82" s="144"/>
      <c r="MDL82" s="144"/>
      <c r="MDM82" s="144"/>
      <c r="MDN82" s="144"/>
      <c r="MDO82" s="144"/>
      <c r="MDP82" s="144"/>
      <c r="MDQ82" s="144"/>
      <c r="MDR82" s="144"/>
      <c r="MDS82" s="144"/>
      <c r="MDT82" s="144"/>
      <c r="MDU82" s="144"/>
      <c r="MDV82" s="144"/>
      <c r="MDW82" s="144"/>
      <c r="MDX82" s="144"/>
      <c r="MDY82" s="144"/>
      <c r="MDZ82" s="144"/>
      <c r="MEA82" s="144"/>
      <c r="MEB82" s="144"/>
      <c r="MEC82" s="144"/>
      <c r="MED82" s="144"/>
      <c r="MEE82" s="144"/>
      <c r="MEF82" s="144"/>
      <c r="MEG82" s="144"/>
      <c r="MEH82" s="144"/>
      <c r="MEI82" s="144"/>
      <c r="MEJ82" s="144"/>
      <c r="MEK82" s="144"/>
      <c r="MEL82" s="144"/>
      <c r="MEM82" s="144"/>
      <c r="MEN82" s="144"/>
      <c r="MEO82" s="144"/>
      <c r="MEP82" s="144"/>
      <c r="MEQ82" s="144"/>
      <c r="MER82" s="144"/>
      <c r="MES82" s="144"/>
      <c r="MET82" s="144"/>
      <c r="MEU82" s="144"/>
      <c r="MEV82" s="144"/>
      <c r="MEW82" s="144"/>
      <c r="MEX82" s="144"/>
      <c r="MEY82" s="144"/>
      <c r="MEZ82" s="144"/>
      <c r="MFA82" s="144"/>
      <c r="MFB82" s="144"/>
      <c r="MFC82" s="144"/>
      <c r="MFD82" s="144"/>
      <c r="MFE82" s="144"/>
      <c r="MFF82" s="144"/>
      <c r="MFG82" s="144"/>
      <c r="MFH82" s="144"/>
      <c r="MFI82" s="144"/>
      <c r="MFJ82" s="144"/>
      <c r="MFK82" s="144"/>
      <c r="MFL82" s="144"/>
      <c r="MFM82" s="144"/>
      <c r="MFN82" s="144"/>
      <c r="MFO82" s="144"/>
      <c r="MFP82" s="144"/>
      <c r="MFQ82" s="144"/>
      <c r="MFR82" s="144"/>
      <c r="MFS82" s="144"/>
      <c r="MFT82" s="144"/>
      <c r="MFU82" s="144"/>
      <c r="MFV82" s="144"/>
      <c r="MFW82" s="144"/>
      <c r="MFX82" s="144"/>
      <c r="MFY82" s="144"/>
      <c r="MFZ82" s="144"/>
      <c r="MGA82" s="144"/>
      <c r="MGB82" s="144"/>
      <c r="MGC82" s="144"/>
      <c r="MGD82" s="144"/>
      <c r="MGE82" s="144"/>
      <c r="MGF82" s="144"/>
      <c r="MGG82" s="144"/>
      <c r="MGH82" s="144"/>
      <c r="MGI82" s="144"/>
      <c r="MGJ82" s="144"/>
      <c r="MGK82" s="144"/>
      <c r="MGL82" s="144"/>
      <c r="MGM82" s="144"/>
      <c r="MGN82" s="144"/>
      <c r="MGO82" s="144"/>
      <c r="MGP82" s="144"/>
      <c r="MGQ82" s="144"/>
      <c r="MGR82" s="144"/>
      <c r="MGS82" s="144"/>
      <c r="MGT82" s="144"/>
      <c r="MGU82" s="144"/>
      <c r="MGV82" s="144"/>
      <c r="MGW82" s="144"/>
      <c r="MGX82" s="144"/>
      <c r="MGY82" s="144"/>
      <c r="MGZ82" s="144"/>
      <c r="MHA82" s="144"/>
      <c r="MHB82" s="144"/>
      <c r="MHC82" s="144"/>
      <c r="MHD82" s="144"/>
      <c r="MHE82" s="144"/>
      <c r="MHF82" s="144"/>
      <c r="MHG82" s="144"/>
      <c r="MHH82" s="144"/>
      <c r="MHI82" s="144"/>
      <c r="MHJ82" s="144"/>
      <c r="MHK82" s="144"/>
      <c r="MHL82" s="144"/>
      <c r="MHM82" s="144"/>
      <c r="MHN82" s="144"/>
      <c r="MHO82" s="144"/>
      <c r="MHP82" s="144"/>
      <c r="MHQ82" s="144"/>
      <c r="MHR82" s="144"/>
      <c r="MHS82" s="144"/>
      <c r="MHT82" s="144"/>
      <c r="MHU82" s="144"/>
      <c r="MHV82" s="144"/>
      <c r="MHW82" s="144"/>
      <c r="MHX82" s="144"/>
      <c r="MHY82" s="144"/>
      <c r="MHZ82" s="144"/>
      <c r="MIA82" s="144"/>
      <c r="MIB82" s="144"/>
      <c r="MIC82" s="144"/>
      <c r="MID82" s="144"/>
      <c r="MIE82" s="144"/>
      <c r="MIF82" s="144"/>
      <c r="MIG82" s="144"/>
      <c r="MIH82" s="144"/>
      <c r="MII82" s="144"/>
      <c r="MIJ82" s="144"/>
      <c r="MIK82" s="144"/>
      <c r="MIL82" s="144"/>
      <c r="MIM82" s="144"/>
      <c r="MIN82" s="144"/>
      <c r="MIO82" s="144"/>
      <c r="MIP82" s="144"/>
      <c r="MIQ82" s="144"/>
      <c r="MIR82" s="144"/>
      <c r="MIS82" s="144"/>
      <c r="MIT82" s="144"/>
      <c r="MIU82" s="144"/>
      <c r="MIV82" s="144"/>
      <c r="MIW82" s="144"/>
      <c r="MIX82" s="144"/>
      <c r="MIY82" s="144"/>
      <c r="MIZ82" s="144"/>
      <c r="MJA82" s="144"/>
      <c r="MJB82" s="144"/>
      <c r="MJC82" s="144"/>
      <c r="MJD82" s="144"/>
      <c r="MJE82" s="144"/>
      <c r="MJF82" s="144"/>
      <c r="MJG82" s="144"/>
      <c r="MJH82" s="144"/>
      <c r="MJI82" s="144"/>
      <c r="MJJ82" s="144"/>
      <c r="MJK82" s="144"/>
      <c r="MJL82" s="144"/>
      <c r="MJM82" s="144"/>
      <c r="MJN82" s="144"/>
      <c r="MJO82" s="144"/>
      <c r="MJP82" s="144"/>
      <c r="MJQ82" s="144"/>
      <c r="MJR82" s="144"/>
      <c r="MJS82" s="144"/>
      <c r="MJT82" s="144"/>
      <c r="MJU82" s="144"/>
      <c r="MJV82" s="144"/>
      <c r="MJW82" s="144"/>
      <c r="MJX82" s="144"/>
      <c r="MJY82" s="144"/>
      <c r="MJZ82" s="144"/>
      <c r="MKA82" s="144"/>
      <c r="MKB82" s="144"/>
      <c r="MKC82" s="144"/>
      <c r="MKD82" s="144"/>
      <c r="MKE82" s="144"/>
      <c r="MKF82" s="144"/>
      <c r="MKG82" s="144"/>
      <c r="MKH82" s="144"/>
      <c r="MKI82" s="144"/>
      <c r="MKJ82" s="144"/>
      <c r="MKK82" s="144"/>
      <c r="MKL82" s="144"/>
      <c r="MKM82" s="144"/>
      <c r="MKN82" s="144"/>
      <c r="MKO82" s="144"/>
      <c r="MKP82" s="144"/>
      <c r="MKQ82" s="144"/>
      <c r="MKR82" s="144"/>
      <c r="MKS82" s="144"/>
      <c r="MKT82" s="144"/>
      <c r="MKU82" s="144"/>
      <c r="MKV82" s="144"/>
      <c r="MKW82" s="144"/>
      <c r="MKX82" s="144"/>
      <c r="MKY82" s="144"/>
      <c r="MKZ82" s="144"/>
      <c r="MLA82" s="144"/>
      <c r="MLB82" s="144"/>
      <c r="MLC82" s="144"/>
      <c r="MLD82" s="144"/>
      <c r="MLE82" s="144"/>
      <c r="MLF82" s="144"/>
      <c r="MLG82" s="144"/>
      <c r="MLH82" s="144"/>
      <c r="MLI82" s="144"/>
      <c r="MLJ82" s="144"/>
      <c r="MLK82" s="144"/>
      <c r="MLL82" s="144"/>
      <c r="MLM82" s="144"/>
      <c r="MLN82" s="144"/>
      <c r="MLO82" s="144"/>
      <c r="MLP82" s="144"/>
      <c r="MLQ82" s="144"/>
      <c r="MLR82" s="144"/>
      <c r="MLS82" s="144"/>
      <c r="MLT82" s="144"/>
      <c r="MLU82" s="144"/>
      <c r="MLV82" s="144"/>
      <c r="MLW82" s="144"/>
      <c r="MLX82" s="144"/>
      <c r="MLY82" s="144"/>
      <c r="MLZ82" s="144"/>
      <c r="MMA82" s="144"/>
      <c r="MMB82" s="144"/>
      <c r="MMC82" s="144"/>
      <c r="MMD82" s="144"/>
      <c r="MME82" s="144"/>
      <c r="MMF82" s="144"/>
      <c r="MMG82" s="144"/>
      <c r="MMH82" s="144"/>
      <c r="MMI82" s="144"/>
      <c r="MMJ82" s="144"/>
      <c r="MMK82" s="144"/>
      <c r="MML82" s="144"/>
      <c r="MMM82" s="144"/>
      <c r="MMN82" s="144"/>
      <c r="MMO82" s="144"/>
      <c r="MMP82" s="144"/>
      <c r="MMQ82" s="144"/>
      <c r="MMR82" s="144"/>
      <c r="MMS82" s="144"/>
      <c r="MMT82" s="144"/>
      <c r="MMU82" s="144"/>
      <c r="MMV82" s="144"/>
      <c r="MMW82" s="144"/>
      <c r="MMX82" s="144"/>
      <c r="MMY82" s="144"/>
      <c r="MMZ82" s="144"/>
      <c r="MNA82" s="144"/>
      <c r="MNB82" s="144"/>
      <c r="MNC82" s="144"/>
      <c r="MND82" s="144"/>
      <c r="MNE82" s="144"/>
      <c r="MNF82" s="144"/>
      <c r="MNG82" s="144"/>
      <c r="MNH82" s="144"/>
      <c r="MNI82" s="144"/>
      <c r="MNJ82" s="144"/>
      <c r="MNK82" s="144"/>
      <c r="MNL82" s="144"/>
      <c r="MNM82" s="144"/>
      <c r="MNN82" s="144"/>
      <c r="MNO82" s="144"/>
      <c r="MNP82" s="144"/>
      <c r="MNQ82" s="144"/>
      <c r="MNR82" s="144"/>
      <c r="MNS82" s="144"/>
      <c r="MNT82" s="144"/>
      <c r="MNU82" s="144"/>
      <c r="MNV82" s="144"/>
      <c r="MNW82" s="144"/>
      <c r="MNX82" s="144"/>
      <c r="MNY82" s="144"/>
      <c r="MNZ82" s="144"/>
      <c r="MOA82" s="144"/>
      <c r="MOB82" s="144"/>
      <c r="MOC82" s="144"/>
      <c r="MOD82" s="144"/>
      <c r="MOE82" s="144"/>
      <c r="MOF82" s="144"/>
      <c r="MOG82" s="144"/>
      <c r="MOH82" s="144"/>
      <c r="MOI82" s="144"/>
      <c r="MOJ82" s="144"/>
      <c r="MOK82" s="144"/>
      <c r="MOL82" s="144"/>
      <c r="MOM82" s="144"/>
      <c r="MON82" s="144"/>
      <c r="MOO82" s="144"/>
      <c r="MOP82" s="144"/>
      <c r="MOQ82" s="144"/>
      <c r="MOR82" s="144"/>
      <c r="MOS82" s="144"/>
      <c r="MOT82" s="144"/>
      <c r="MOU82" s="144"/>
      <c r="MOV82" s="144"/>
      <c r="MOW82" s="144"/>
      <c r="MOX82" s="144"/>
      <c r="MOY82" s="144"/>
      <c r="MOZ82" s="144"/>
      <c r="MPA82" s="144"/>
      <c r="MPB82" s="144"/>
      <c r="MPC82" s="144"/>
      <c r="MPD82" s="144"/>
      <c r="MPE82" s="144"/>
      <c r="MPF82" s="144"/>
      <c r="MPG82" s="144"/>
      <c r="MPH82" s="144"/>
      <c r="MPI82" s="144"/>
      <c r="MPJ82" s="144"/>
      <c r="MPK82" s="144"/>
      <c r="MPL82" s="144"/>
      <c r="MPM82" s="144"/>
      <c r="MPN82" s="144"/>
      <c r="MPO82" s="144"/>
      <c r="MPP82" s="144"/>
      <c r="MPQ82" s="144"/>
      <c r="MPR82" s="144"/>
      <c r="MPS82" s="144"/>
      <c r="MPT82" s="144"/>
      <c r="MPU82" s="144"/>
      <c r="MPV82" s="144"/>
      <c r="MPW82" s="144"/>
      <c r="MPX82" s="144"/>
      <c r="MPY82" s="144"/>
      <c r="MPZ82" s="144"/>
      <c r="MQA82" s="144"/>
      <c r="MQB82" s="144"/>
      <c r="MQC82" s="144"/>
      <c r="MQD82" s="144"/>
      <c r="MQE82" s="144"/>
      <c r="MQF82" s="144"/>
      <c r="MQG82" s="144"/>
      <c r="MQH82" s="144"/>
      <c r="MQI82" s="144"/>
      <c r="MQJ82" s="144"/>
      <c r="MQK82" s="144"/>
      <c r="MQL82" s="144"/>
      <c r="MQM82" s="144"/>
      <c r="MQN82" s="144"/>
      <c r="MQO82" s="144"/>
      <c r="MQP82" s="144"/>
      <c r="MQQ82" s="144"/>
      <c r="MQR82" s="144"/>
      <c r="MQS82" s="144"/>
      <c r="MQT82" s="144"/>
      <c r="MQU82" s="144"/>
      <c r="MQV82" s="144"/>
      <c r="MQW82" s="144"/>
      <c r="MQX82" s="144"/>
      <c r="MQY82" s="144"/>
      <c r="MQZ82" s="144"/>
      <c r="MRA82" s="144"/>
      <c r="MRB82" s="144"/>
      <c r="MRC82" s="144"/>
      <c r="MRD82" s="144"/>
      <c r="MRE82" s="144"/>
      <c r="MRF82" s="144"/>
      <c r="MRG82" s="144"/>
      <c r="MRH82" s="144"/>
      <c r="MRI82" s="144"/>
      <c r="MRJ82" s="144"/>
      <c r="MRK82" s="144"/>
      <c r="MRL82" s="144"/>
      <c r="MRM82" s="144"/>
      <c r="MRN82" s="144"/>
      <c r="MRO82" s="144"/>
      <c r="MRP82" s="144"/>
      <c r="MRQ82" s="144"/>
      <c r="MRR82" s="144"/>
      <c r="MRS82" s="144"/>
      <c r="MRT82" s="144"/>
      <c r="MRU82" s="144"/>
      <c r="MRV82" s="144"/>
      <c r="MRW82" s="144"/>
      <c r="MRX82" s="144"/>
      <c r="MRY82" s="144"/>
      <c r="MRZ82" s="144"/>
      <c r="MSA82" s="144"/>
      <c r="MSB82" s="144"/>
      <c r="MSC82" s="144"/>
      <c r="MSD82" s="144"/>
      <c r="MSE82" s="144"/>
      <c r="MSF82" s="144"/>
      <c r="MSG82" s="144"/>
      <c r="MSH82" s="144"/>
      <c r="MSI82" s="144"/>
      <c r="MSJ82" s="144"/>
      <c r="MSK82" s="144"/>
      <c r="MSL82" s="144"/>
      <c r="MSM82" s="144"/>
      <c r="MSN82" s="144"/>
      <c r="MSO82" s="144"/>
      <c r="MSP82" s="144"/>
      <c r="MSQ82" s="144"/>
      <c r="MSR82" s="144"/>
      <c r="MSS82" s="144"/>
      <c r="MST82" s="144"/>
      <c r="MSU82" s="144"/>
      <c r="MSV82" s="144"/>
      <c r="MSW82" s="144"/>
      <c r="MSX82" s="144"/>
      <c r="MSY82" s="144"/>
      <c r="MSZ82" s="144"/>
      <c r="MTA82" s="144"/>
      <c r="MTB82" s="144"/>
      <c r="MTC82" s="144"/>
      <c r="MTD82" s="144"/>
      <c r="MTE82" s="144"/>
      <c r="MTF82" s="144"/>
      <c r="MTG82" s="144"/>
      <c r="MTH82" s="144"/>
      <c r="MTI82" s="144"/>
      <c r="MTJ82" s="144"/>
      <c r="MTK82" s="144"/>
      <c r="MTL82" s="144"/>
      <c r="MTM82" s="144"/>
      <c r="MTN82" s="144"/>
      <c r="MTO82" s="144"/>
      <c r="MTP82" s="144"/>
      <c r="MTQ82" s="144"/>
      <c r="MTR82" s="144"/>
      <c r="MTS82" s="144"/>
      <c r="MTT82" s="144"/>
      <c r="MTU82" s="144"/>
      <c r="MTV82" s="144"/>
      <c r="MTW82" s="144"/>
      <c r="MTX82" s="144"/>
      <c r="MTY82" s="144"/>
      <c r="MTZ82" s="144"/>
      <c r="MUA82" s="144"/>
      <c r="MUB82" s="144"/>
      <c r="MUC82" s="144"/>
      <c r="MUD82" s="144"/>
      <c r="MUE82" s="144"/>
      <c r="MUF82" s="144"/>
      <c r="MUG82" s="144"/>
      <c r="MUH82" s="144"/>
      <c r="MUI82" s="144"/>
      <c r="MUJ82" s="144"/>
      <c r="MUK82" s="144"/>
      <c r="MUL82" s="144"/>
      <c r="MUM82" s="144"/>
      <c r="MUN82" s="144"/>
      <c r="MUO82" s="144"/>
      <c r="MUP82" s="144"/>
      <c r="MUQ82" s="144"/>
      <c r="MUR82" s="144"/>
      <c r="MUS82" s="144"/>
      <c r="MUT82" s="144"/>
      <c r="MUU82" s="144"/>
      <c r="MUV82" s="144"/>
      <c r="MUW82" s="144"/>
      <c r="MUX82" s="144"/>
      <c r="MUY82" s="144"/>
      <c r="MUZ82" s="144"/>
      <c r="MVA82" s="144"/>
      <c r="MVB82" s="144"/>
      <c r="MVC82" s="144"/>
      <c r="MVD82" s="144"/>
      <c r="MVE82" s="144"/>
      <c r="MVF82" s="144"/>
      <c r="MVG82" s="144"/>
      <c r="MVH82" s="144"/>
      <c r="MVI82" s="144"/>
      <c r="MVJ82" s="144"/>
      <c r="MVK82" s="144"/>
      <c r="MVL82" s="144"/>
      <c r="MVM82" s="144"/>
      <c r="MVN82" s="144"/>
      <c r="MVO82" s="144"/>
      <c r="MVP82" s="144"/>
      <c r="MVQ82" s="144"/>
      <c r="MVR82" s="144"/>
      <c r="MVS82" s="144"/>
      <c r="MVT82" s="144"/>
      <c r="MVU82" s="144"/>
      <c r="MVV82" s="144"/>
      <c r="MVW82" s="144"/>
      <c r="MVX82" s="144"/>
      <c r="MVY82" s="144"/>
      <c r="MVZ82" s="144"/>
      <c r="MWA82" s="144"/>
      <c r="MWB82" s="144"/>
      <c r="MWC82" s="144"/>
      <c r="MWD82" s="144"/>
      <c r="MWE82" s="144"/>
      <c r="MWF82" s="144"/>
      <c r="MWG82" s="144"/>
      <c r="MWH82" s="144"/>
      <c r="MWI82" s="144"/>
      <c r="MWJ82" s="144"/>
      <c r="MWK82" s="144"/>
      <c r="MWL82" s="144"/>
      <c r="MWM82" s="144"/>
      <c r="MWN82" s="144"/>
      <c r="MWO82" s="144"/>
      <c r="MWP82" s="144"/>
      <c r="MWQ82" s="144"/>
      <c r="MWR82" s="144"/>
      <c r="MWS82" s="144"/>
      <c r="MWT82" s="144"/>
      <c r="MWU82" s="144"/>
      <c r="MWV82" s="144"/>
      <c r="MWW82" s="144"/>
      <c r="MWX82" s="144"/>
      <c r="MWY82" s="144"/>
      <c r="MWZ82" s="144"/>
      <c r="MXA82" s="144"/>
      <c r="MXB82" s="144"/>
      <c r="MXC82" s="144"/>
      <c r="MXD82" s="144"/>
      <c r="MXE82" s="144"/>
      <c r="MXF82" s="144"/>
      <c r="MXG82" s="144"/>
      <c r="MXH82" s="144"/>
      <c r="MXI82" s="144"/>
      <c r="MXJ82" s="144"/>
      <c r="MXK82" s="144"/>
      <c r="MXL82" s="144"/>
      <c r="MXM82" s="144"/>
      <c r="MXN82" s="144"/>
      <c r="MXO82" s="144"/>
      <c r="MXP82" s="144"/>
      <c r="MXQ82" s="144"/>
      <c r="MXR82" s="144"/>
      <c r="MXS82" s="144"/>
      <c r="MXT82" s="144"/>
      <c r="MXU82" s="144"/>
      <c r="MXV82" s="144"/>
      <c r="MXW82" s="144"/>
      <c r="MXX82" s="144"/>
      <c r="MXY82" s="144"/>
      <c r="MXZ82" s="144"/>
      <c r="MYA82" s="144"/>
      <c r="MYB82" s="144"/>
      <c r="MYC82" s="144"/>
      <c r="MYD82" s="144"/>
      <c r="MYE82" s="144"/>
      <c r="MYF82" s="144"/>
      <c r="MYG82" s="144"/>
      <c r="MYH82" s="144"/>
      <c r="MYI82" s="144"/>
      <c r="MYJ82" s="144"/>
      <c r="MYK82" s="144"/>
      <c r="MYL82" s="144"/>
      <c r="MYM82" s="144"/>
      <c r="MYN82" s="144"/>
      <c r="MYO82" s="144"/>
      <c r="MYP82" s="144"/>
      <c r="MYQ82" s="144"/>
      <c r="MYR82" s="144"/>
      <c r="MYS82" s="144"/>
      <c r="MYT82" s="144"/>
      <c r="MYU82" s="144"/>
      <c r="MYV82" s="144"/>
      <c r="MYW82" s="144"/>
      <c r="MYX82" s="144"/>
      <c r="MYY82" s="144"/>
      <c r="MYZ82" s="144"/>
      <c r="MZA82" s="144"/>
      <c r="MZB82" s="144"/>
      <c r="MZC82" s="144"/>
      <c r="MZD82" s="144"/>
      <c r="MZE82" s="144"/>
      <c r="MZF82" s="144"/>
      <c r="MZG82" s="144"/>
      <c r="MZH82" s="144"/>
      <c r="MZI82" s="144"/>
      <c r="MZJ82" s="144"/>
      <c r="MZK82" s="144"/>
      <c r="MZL82" s="144"/>
      <c r="MZM82" s="144"/>
      <c r="MZN82" s="144"/>
      <c r="MZO82" s="144"/>
      <c r="MZP82" s="144"/>
      <c r="MZQ82" s="144"/>
      <c r="MZR82" s="144"/>
      <c r="MZS82" s="144"/>
      <c r="MZT82" s="144"/>
      <c r="MZU82" s="144"/>
      <c r="MZV82" s="144"/>
      <c r="MZW82" s="144"/>
      <c r="MZX82" s="144"/>
      <c r="MZY82" s="144"/>
      <c r="MZZ82" s="144"/>
      <c r="NAA82" s="144"/>
      <c r="NAB82" s="144"/>
      <c r="NAC82" s="144"/>
      <c r="NAD82" s="144"/>
      <c r="NAE82" s="144"/>
      <c r="NAF82" s="144"/>
      <c r="NAG82" s="144"/>
      <c r="NAH82" s="144"/>
      <c r="NAI82" s="144"/>
      <c r="NAJ82" s="144"/>
      <c r="NAK82" s="144"/>
      <c r="NAL82" s="144"/>
      <c r="NAM82" s="144"/>
      <c r="NAN82" s="144"/>
      <c r="NAO82" s="144"/>
      <c r="NAP82" s="144"/>
      <c r="NAQ82" s="144"/>
      <c r="NAR82" s="144"/>
      <c r="NAS82" s="144"/>
      <c r="NAT82" s="144"/>
      <c r="NAU82" s="144"/>
      <c r="NAV82" s="144"/>
      <c r="NAW82" s="144"/>
      <c r="NAX82" s="144"/>
      <c r="NAY82" s="144"/>
      <c r="NAZ82" s="144"/>
      <c r="NBA82" s="144"/>
      <c r="NBB82" s="144"/>
      <c r="NBC82" s="144"/>
      <c r="NBD82" s="144"/>
      <c r="NBE82" s="144"/>
      <c r="NBF82" s="144"/>
      <c r="NBG82" s="144"/>
      <c r="NBH82" s="144"/>
      <c r="NBI82" s="144"/>
      <c r="NBJ82" s="144"/>
      <c r="NBK82" s="144"/>
      <c r="NBL82" s="144"/>
      <c r="NBM82" s="144"/>
      <c r="NBN82" s="144"/>
      <c r="NBO82" s="144"/>
      <c r="NBP82" s="144"/>
      <c r="NBQ82" s="144"/>
      <c r="NBR82" s="144"/>
      <c r="NBS82" s="144"/>
      <c r="NBT82" s="144"/>
      <c r="NBU82" s="144"/>
      <c r="NBV82" s="144"/>
      <c r="NBW82" s="144"/>
      <c r="NBX82" s="144"/>
      <c r="NBY82" s="144"/>
      <c r="NBZ82" s="144"/>
      <c r="NCA82" s="144"/>
      <c r="NCB82" s="144"/>
      <c r="NCC82" s="144"/>
      <c r="NCD82" s="144"/>
      <c r="NCE82" s="144"/>
      <c r="NCF82" s="144"/>
      <c r="NCG82" s="144"/>
      <c r="NCH82" s="144"/>
      <c r="NCI82" s="144"/>
      <c r="NCJ82" s="144"/>
      <c r="NCK82" s="144"/>
      <c r="NCL82" s="144"/>
      <c r="NCM82" s="144"/>
      <c r="NCN82" s="144"/>
      <c r="NCO82" s="144"/>
      <c r="NCP82" s="144"/>
      <c r="NCQ82" s="144"/>
      <c r="NCR82" s="144"/>
      <c r="NCS82" s="144"/>
      <c r="NCT82" s="144"/>
      <c r="NCU82" s="144"/>
      <c r="NCV82" s="144"/>
      <c r="NCW82" s="144"/>
      <c r="NCX82" s="144"/>
      <c r="NCY82" s="144"/>
      <c r="NCZ82" s="144"/>
      <c r="NDA82" s="144"/>
      <c r="NDB82" s="144"/>
      <c r="NDC82" s="144"/>
      <c r="NDD82" s="144"/>
      <c r="NDE82" s="144"/>
      <c r="NDF82" s="144"/>
      <c r="NDG82" s="144"/>
      <c r="NDH82" s="144"/>
      <c r="NDI82" s="144"/>
      <c r="NDJ82" s="144"/>
      <c r="NDK82" s="144"/>
      <c r="NDL82" s="144"/>
      <c r="NDM82" s="144"/>
      <c r="NDN82" s="144"/>
      <c r="NDO82" s="144"/>
      <c r="NDP82" s="144"/>
      <c r="NDQ82" s="144"/>
      <c r="NDR82" s="144"/>
      <c r="NDS82" s="144"/>
      <c r="NDT82" s="144"/>
      <c r="NDU82" s="144"/>
      <c r="NDV82" s="144"/>
      <c r="NDW82" s="144"/>
      <c r="NDX82" s="144"/>
      <c r="NDY82" s="144"/>
      <c r="NDZ82" s="144"/>
      <c r="NEA82" s="144"/>
      <c r="NEB82" s="144"/>
      <c r="NEC82" s="144"/>
      <c r="NED82" s="144"/>
      <c r="NEE82" s="144"/>
      <c r="NEF82" s="144"/>
      <c r="NEG82" s="144"/>
      <c r="NEH82" s="144"/>
      <c r="NEI82" s="144"/>
      <c r="NEJ82" s="144"/>
      <c r="NEK82" s="144"/>
      <c r="NEL82" s="144"/>
      <c r="NEM82" s="144"/>
      <c r="NEN82" s="144"/>
      <c r="NEO82" s="144"/>
      <c r="NEP82" s="144"/>
      <c r="NEQ82" s="144"/>
      <c r="NER82" s="144"/>
      <c r="NES82" s="144"/>
      <c r="NET82" s="144"/>
      <c r="NEU82" s="144"/>
      <c r="NEV82" s="144"/>
      <c r="NEW82" s="144"/>
      <c r="NEX82" s="144"/>
      <c r="NEY82" s="144"/>
      <c r="NEZ82" s="144"/>
      <c r="NFA82" s="144"/>
      <c r="NFB82" s="144"/>
      <c r="NFC82" s="144"/>
      <c r="NFD82" s="144"/>
      <c r="NFE82" s="144"/>
      <c r="NFF82" s="144"/>
      <c r="NFG82" s="144"/>
      <c r="NFH82" s="144"/>
      <c r="NFI82" s="144"/>
      <c r="NFJ82" s="144"/>
      <c r="NFK82" s="144"/>
      <c r="NFL82" s="144"/>
      <c r="NFM82" s="144"/>
      <c r="NFN82" s="144"/>
      <c r="NFO82" s="144"/>
      <c r="NFP82" s="144"/>
      <c r="NFQ82" s="144"/>
      <c r="NFR82" s="144"/>
      <c r="NFS82" s="144"/>
      <c r="NFT82" s="144"/>
      <c r="NFU82" s="144"/>
      <c r="NFV82" s="144"/>
      <c r="NFW82" s="144"/>
      <c r="NFX82" s="144"/>
      <c r="NFY82" s="144"/>
      <c r="NFZ82" s="144"/>
      <c r="NGA82" s="144"/>
      <c r="NGB82" s="144"/>
      <c r="NGC82" s="144"/>
      <c r="NGD82" s="144"/>
      <c r="NGE82" s="144"/>
      <c r="NGF82" s="144"/>
      <c r="NGG82" s="144"/>
      <c r="NGH82" s="144"/>
      <c r="NGI82" s="144"/>
      <c r="NGJ82" s="144"/>
      <c r="NGK82" s="144"/>
      <c r="NGL82" s="144"/>
      <c r="NGM82" s="144"/>
      <c r="NGN82" s="144"/>
      <c r="NGO82" s="144"/>
      <c r="NGP82" s="144"/>
      <c r="NGQ82" s="144"/>
      <c r="NGR82" s="144"/>
      <c r="NGS82" s="144"/>
      <c r="NGT82" s="144"/>
      <c r="NGU82" s="144"/>
      <c r="NGV82" s="144"/>
      <c r="NGW82" s="144"/>
      <c r="NGX82" s="144"/>
      <c r="NGY82" s="144"/>
      <c r="NGZ82" s="144"/>
      <c r="NHA82" s="144"/>
      <c r="NHB82" s="144"/>
      <c r="NHC82" s="144"/>
      <c r="NHD82" s="144"/>
      <c r="NHE82" s="144"/>
      <c r="NHF82" s="144"/>
      <c r="NHG82" s="144"/>
      <c r="NHH82" s="144"/>
      <c r="NHI82" s="144"/>
      <c r="NHJ82" s="144"/>
      <c r="NHK82" s="144"/>
      <c r="NHL82" s="144"/>
      <c r="NHM82" s="144"/>
      <c r="NHN82" s="144"/>
      <c r="NHO82" s="144"/>
      <c r="NHP82" s="144"/>
      <c r="NHQ82" s="144"/>
      <c r="NHR82" s="144"/>
      <c r="NHS82" s="144"/>
      <c r="NHT82" s="144"/>
      <c r="NHU82" s="144"/>
      <c r="NHV82" s="144"/>
      <c r="NHW82" s="144"/>
      <c r="NHX82" s="144"/>
      <c r="NHY82" s="144"/>
      <c r="NHZ82" s="144"/>
      <c r="NIA82" s="144"/>
      <c r="NIB82" s="144"/>
      <c r="NIC82" s="144"/>
      <c r="NID82" s="144"/>
      <c r="NIE82" s="144"/>
      <c r="NIF82" s="144"/>
      <c r="NIG82" s="144"/>
      <c r="NIH82" s="144"/>
      <c r="NII82" s="144"/>
      <c r="NIJ82" s="144"/>
      <c r="NIK82" s="144"/>
      <c r="NIL82" s="144"/>
      <c r="NIM82" s="144"/>
      <c r="NIN82" s="144"/>
      <c r="NIO82" s="144"/>
      <c r="NIP82" s="144"/>
      <c r="NIQ82" s="144"/>
      <c r="NIR82" s="144"/>
      <c r="NIS82" s="144"/>
      <c r="NIT82" s="144"/>
      <c r="NIU82" s="144"/>
      <c r="NIV82" s="144"/>
      <c r="NIW82" s="144"/>
      <c r="NIX82" s="144"/>
      <c r="NIY82" s="144"/>
      <c r="NIZ82" s="144"/>
      <c r="NJA82" s="144"/>
      <c r="NJB82" s="144"/>
      <c r="NJC82" s="144"/>
      <c r="NJD82" s="144"/>
      <c r="NJE82" s="144"/>
      <c r="NJF82" s="144"/>
      <c r="NJG82" s="144"/>
      <c r="NJH82" s="144"/>
      <c r="NJI82" s="144"/>
      <c r="NJJ82" s="144"/>
      <c r="NJK82" s="144"/>
      <c r="NJL82" s="144"/>
      <c r="NJM82" s="144"/>
      <c r="NJN82" s="144"/>
      <c r="NJO82" s="144"/>
      <c r="NJP82" s="144"/>
      <c r="NJQ82" s="144"/>
      <c r="NJR82" s="144"/>
      <c r="NJS82" s="144"/>
      <c r="NJT82" s="144"/>
      <c r="NJU82" s="144"/>
      <c r="NJV82" s="144"/>
      <c r="NJW82" s="144"/>
      <c r="NJX82" s="144"/>
      <c r="NJY82" s="144"/>
      <c r="NJZ82" s="144"/>
      <c r="NKA82" s="144"/>
      <c r="NKB82" s="144"/>
      <c r="NKC82" s="144"/>
      <c r="NKD82" s="144"/>
      <c r="NKE82" s="144"/>
      <c r="NKF82" s="144"/>
      <c r="NKG82" s="144"/>
      <c r="NKH82" s="144"/>
      <c r="NKI82" s="144"/>
      <c r="NKJ82" s="144"/>
      <c r="NKK82" s="144"/>
      <c r="NKL82" s="144"/>
      <c r="NKM82" s="144"/>
      <c r="NKN82" s="144"/>
      <c r="NKO82" s="144"/>
      <c r="NKP82" s="144"/>
      <c r="NKQ82" s="144"/>
      <c r="NKR82" s="144"/>
      <c r="NKS82" s="144"/>
      <c r="NKT82" s="144"/>
      <c r="NKU82" s="144"/>
      <c r="NKV82" s="144"/>
      <c r="NKW82" s="144"/>
      <c r="NKX82" s="144"/>
      <c r="NKY82" s="144"/>
      <c r="NKZ82" s="144"/>
      <c r="NLA82" s="144"/>
      <c r="NLB82" s="144"/>
      <c r="NLC82" s="144"/>
      <c r="NLD82" s="144"/>
      <c r="NLE82" s="144"/>
      <c r="NLF82" s="144"/>
      <c r="NLG82" s="144"/>
      <c r="NLH82" s="144"/>
      <c r="NLI82" s="144"/>
      <c r="NLJ82" s="144"/>
      <c r="NLK82" s="144"/>
      <c r="NLL82" s="144"/>
      <c r="NLM82" s="144"/>
      <c r="NLN82" s="144"/>
      <c r="NLO82" s="144"/>
      <c r="NLP82" s="144"/>
      <c r="NLQ82" s="144"/>
      <c r="NLR82" s="144"/>
      <c r="NLS82" s="144"/>
      <c r="NLT82" s="144"/>
      <c r="NLU82" s="144"/>
      <c r="NLV82" s="144"/>
      <c r="NLW82" s="144"/>
      <c r="NLX82" s="144"/>
      <c r="NLY82" s="144"/>
      <c r="NLZ82" s="144"/>
      <c r="NMA82" s="144"/>
      <c r="NMB82" s="144"/>
      <c r="NMC82" s="144"/>
      <c r="NMD82" s="144"/>
      <c r="NME82" s="144"/>
      <c r="NMF82" s="144"/>
      <c r="NMG82" s="144"/>
      <c r="NMH82" s="144"/>
      <c r="NMI82" s="144"/>
      <c r="NMJ82" s="144"/>
      <c r="NMK82" s="144"/>
      <c r="NML82" s="144"/>
      <c r="NMM82" s="144"/>
      <c r="NMN82" s="144"/>
      <c r="NMO82" s="144"/>
      <c r="NMP82" s="144"/>
      <c r="NMQ82" s="144"/>
      <c r="NMR82" s="144"/>
      <c r="NMS82" s="144"/>
      <c r="NMT82" s="144"/>
      <c r="NMU82" s="144"/>
      <c r="NMV82" s="144"/>
      <c r="NMW82" s="144"/>
      <c r="NMX82" s="144"/>
      <c r="NMY82" s="144"/>
      <c r="NMZ82" s="144"/>
      <c r="NNA82" s="144"/>
      <c r="NNB82" s="144"/>
      <c r="NNC82" s="144"/>
      <c r="NND82" s="144"/>
      <c r="NNE82" s="144"/>
      <c r="NNF82" s="144"/>
      <c r="NNG82" s="144"/>
      <c r="NNH82" s="144"/>
      <c r="NNI82" s="144"/>
      <c r="NNJ82" s="144"/>
      <c r="NNK82" s="144"/>
      <c r="NNL82" s="144"/>
      <c r="NNM82" s="144"/>
      <c r="NNN82" s="144"/>
      <c r="NNO82" s="144"/>
      <c r="NNP82" s="144"/>
      <c r="NNQ82" s="144"/>
      <c r="NNR82" s="144"/>
      <c r="NNS82" s="144"/>
      <c r="NNT82" s="144"/>
      <c r="NNU82" s="144"/>
      <c r="NNV82" s="144"/>
      <c r="NNW82" s="144"/>
      <c r="NNX82" s="144"/>
      <c r="NNY82" s="144"/>
      <c r="NNZ82" s="144"/>
      <c r="NOA82" s="144"/>
      <c r="NOB82" s="144"/>
      <c r="NOC82" s="144"/>
      <c r="NOD82" s="144"/>
      <c r="NOE82" s="144"/>
      <c r="NOF82" s="144"/>
      <c r="NOG82" s="144"/>
      <c r="NOH82" s="144"/>
      <c r="NOI82" s="144"/>
      <c r="NOJ82" s="144"/>
      <c r="NOK82" s="144"/>
      <c r="NOL82" s="144"/>
      <c r="NOM82" s="144"/>
      <c r="NON82" s="144"/>
      <c r="NOO82" s="144"/>
      <c r="NOP82" s="144"/>
      <c r="NOQ82" s="144"/>
      <c r="NOR82" s="144"/>
      <c r="NOS82" s="144"/>
      <c r="NOT82" s="144"/>
      <c r="NOU82" s="144"/>
      <c r="NOV82" s="144"/>
      <c r="NOW82" s="144"/>
      <c r="NOX82" s="144"/>
      <c r="NOY82" s="144"/>
      <c r="NOZ82" s="144"/>
      <c r="NPA82" s="144"/>
      <c r="NPB82" s="144"/>
      <c r="NPC82" s="144"/>
      <c r="NPD82" s="144"/>
      <c r="NPE82" s="144"/>
      <c r="NPF82" s="144"/>
      <c r="NPG82" s="144"/>
      <c r="NPH82" s="144"/>
      <c r="NPI82" s="144"/>
      <c r="NPJ82" s="144"/>
      <c r="NPK82" s="144"/>
      <c r="NPL82" s="144"/>
      <c r="NPM82" s="144"/>
      <c r="NPN82" s="144"/>
      <c r="NPO82" s="144"/>
      <c r="NPP82" s="144"/>
      <c r="NPQ82" s="144"/>
      <c r="NPR82" s="144"/>
      <c r="NPS82" s="144"/>
      <c r="NPT82" s="144"/>
      <c r="NPU82" s="144"/>
      <c r="NPV82" s="144"/>
      <c r="NPW82" s="144"/>
      <c r="NPX82" s="144"/>
      <c r="NPY82" s="144"/>
      <c r="NPZ82" s="144"/>
      <c r="NQA82" s="144"/>
      <c r="NQB82" s="144"/>
      <c r="NQC82" s="144"/>
      <c r="NQD82" s="144"/>
      <c r="NQE82" s="144"/>
      <c r="NQF82" s="144"/>
      <c r="NQG82" s="144"/>
      <c r="NQH82" s="144"/>
      <c r="NQI82" s="144"/>
      <c r="NQJ82" s="144"/>
      <c r="NQK82" s="144"/>
      <c r="NQL82" s="144"/>
      <c r="NQM82" s="144"/>
      <c r="NQN82" s="144"/>
      <c r="NQO82" s="144"/>
      <c r="NQP82" s="144"/>
      <c r="NQQ82" s="144"/>
      <c r="NQR82" s="144"/>
      <c r="NQS82" s="144"/>
      <c r="NQT82" s="144"/>
      <c r="NQU82" s="144"/>
      <c r="NQV82" s="144"/>
      <c r="NQW82" s="144"/>
      <c r="NQX82" s="144"/>
      <c r="NQY82" s="144"/>
      <c r="NQZ82" s="144"/>
      <c r="NRA82" s="144"/>
      <c r="NRB82" s="144"/>
      <c r="NRC82" s="144"/>
      <c r="NRD82" s="144"/>
      <c r="NRE82" s="144"/>
      <c r="NRF82" s="144"/>
      <c r="NRG82" s="144"/>
      <c r="NRH82" s="144"/>
      <c r="NRI82" s="144"/>
      <c r="NRJ82" s="144"/>
      <c r="NRK82" s="144"/>
      <c r="NRL82" s="144"/>
      <c r="NRM82" s="144"/>
      <c r="NRN82" s="144"/>
      <c r="NRO82" s="144"/>
      <c r="NRP82" s="144"/>
      <c r="NRQ82" s="144"/>
      <c r="NRR82" s="144"/>
      <c r="NRS82" s="144"/>
      <c r="NRT82" s="144"/>
      <c r="NRU82" s="144"/>
      <c r="NRV82" s="144"/>
      <c r="NRW82" s="144"/>
      <c r="NRX82" s="144"/>
      <c r="NRY82" s="144"/>
      <c r="NRZ82" s="144"/>
      <c r="NSA82" s="144"/>
      <c r="NSB82" s="144"/>
      <c r="NSC82" s="144"/>
      <c r="NSD82" s="144"/>
      <c r="NSE82" s="144"/>
      <c r="NSF82" s="144"/>
      <c r="NSG82" s="144"/>
      <c r="NSH82" s="144"/>
      <c r="NSI82" s="144"/>
      <c r="NSJ82" s="144"/>
      <c r="NSK82" s="144"/>
      <c r="NSL82" s="144"/>
      <c r="NSM82" s="144"/>
      <c r="NSN82" s="144"/>
      <c r="NSO82" s="144"/>
      <c r="NSP82" s="144"/>
      <c r="NSQ82" s="144"/>
      <c r="NSR82" s="144"/>
      <c r="NSS82" s="144"/>
      <c r="NST82" s="144"/>
      <c r="NSU82" s="144"/>
      <c r="NSV82" s="144"/>
      <c r="NSW82" s="144"/>
      <c r="NSX82" s="144"/>
      <c r="NSY82" s="144"/>
      <c r="NSZ82" s="144"/>
      <c r="NTA82" s="144"/>
      <c r="NTB82" s="144"/>
      <c r="NTC82" s="144"/>
      <c r="NTD82" s="144"/>
      <c r="NTE82" s="144"/>
      <c r="NTF82" s="144"/>
      <c r="NTG82" s="144"/>
      <c r="NTH82" s="144"/>
      <c r="NTI82" s="144"/>
      <c r="NTJ82" s="144"/>
      <c r="NTK82" s="144"/>
      <c r="NTL82" s="144"/>
      <c r="NTM82" s="144"/>
      <c r="NTN82" s="144"/>
      <c r="NTO82" s="144"/>
      <c r="NTP82" s="144"/>
      <c r="NTQ82" s="144"/>
      <c r="NTR82" s="144"/>
      <c r="NTS82" s="144"/>
      <c r="NTT82" s="144"/>
      <c r="NTU82" s="144"/>
      <c r="NTV82" s="144"/>
      <c r="NTW82" s="144"/>
      <c r="NTX82" s="144"/>
      <c r="NTY82" s="144"/>
      <c r="NTZ82" s="144"/>
      <c r="NUA82" s="144"/>
      <c r="NUB82" s="144"/>
      <c r="NUC82" s="144"/>
      <c r="NUD82" s="144"/>
      <c r="NUE82" s="144"/>
      <c r="NUF82" s="144"/>
      <c r="NUG82" s="144"/>
      <c r="NUH82" s="144"/>
      <c r="NUI82" s="144"/>
      <c r="NUJ82" s="144"/>
      <c r="NUK82" s="144"/>
      <c r="NUL82" s="144"/>
      <c r="NUM82" s="144"/>
      <c r="NUN82" s="144"/>
      <c r="NUO82" s="144"/>
      <c r="NUP82" s="144"/>
      <c r="NUQ82" s="144"/>
      <c r="NUR82" s="144"/>
      <c r="NUS82" s="144"/>
      <c r="NUT82" s="144"/>
      <c r="NUU82" s="144"/>
      <c r="NUV82" s="144"/>
      <c r="NUW82" s="144"/>
      <c r="NUX82" s="144"/>
      <c r="NUY82" s="144"/>
      <c r="NUZ82" s="144"/>
      <c r="NVA82" s="144"/>
      <c r="NVB82" s="144"/>
      <c r="NVC82" s="144"/>
      <c r="NVD82" s="144"/>
      <c r="NVE82" s="144"/>
      <c r="NVF82" s="144"/>
      <c r="NVG82" s="144"/>
      <c r="NVH82" s="144"/>
      <c r="NVI82" s="144"/>
      <c r="NVJ82" s="144"/>
      <c r="NVK82" s="144"/>
      <c r="NVL82" s="144"/>
      <c r="NVM82" s="144"/>
      <c r="NVN82" s="144"/>
      <c r="NVO82" s="144"/>
      <c r="NVP82" s="144"/>
      <c r="NVQ82" s="144"/>
      <c r="NVR82" s="144"/>
      <c r="NVS82" s="144"/>
      <c r="NVT82" s="144"/>
      <c r="NVU82" s="144"/>
      <c r="NVV82" s="144"/>
      <c r="NVW82" s="144"/>
      <c r="NVX82" s="144"/>
      <c r="NVY82" s="144"/>
      <c r="NVZ82" s="144"/>
      <c r="NWA82" s="144"/>
      <c r="NWB82" s="144"/>
      <c r="NWC82" s="144"/>
      <c r="NWD82" s="144"/>
      <c r="NWE82" s="144"/>
      <c r="NWF82" s="144"/>
      <c r="NWG82" s="144"/>
      <c r="NWH82" s="144"/>
      <c r="NWI82" s="144"/>
      <c r="NWJ82" s="144"/>
      <c r="NWK82" s="144"/>
      <c r="NWL82" s="144"/>
      <c r="NWM82" s="144"/>
      <c r="NWN82" s="144"/>
      <c r="NWO82" s="144"/>
      <c r="NWP82" s="144"/>
      <c r="NWQ82" s="144"/>
      <c r="NWR82" s="144"/>
      <c r="NWS82" s="144"/>
      <c r="NWT82" s="144"/>
      <c r="NWU82" s="144"/>
      <c r="NWV82" s="144"/>
      <c r="NWW82" s="144"/>
      <c r="NWX82" s="144"/>
      <c r="NWY82" s="144"/>
      <c r="NWZ82" s="144"/>
      <c r="NXA82" s="144"/>
      <c r="NXB82" s="144"/>
      <c r="NXC82" s="144"/>
      <c r="NXD82" s="144"/>
      <c r="NXE82" s="144"/>
      <c r="NXF82" s="144"/>
      <c r="NXG82" s="144"/>
      <c r="NXH82" s="144"/>
      <c r="NXI82" s="144"/>
      <c r="NXJ82" s="144"/>
      <c r="NXK82" s="144"/>
      <c r="NXL82" s="144"/>
      <c r="NXM82" s="144"/>
      <c r="NXN82" s="144"/>
      <c r="NXO82" s="144"/>
      <c r="NXP82" s="144"/>
      <c r="NXQ82" s="144"/>
      <c r="NXR82" s="144"/>
      <c r="NXS82" s="144"/>
      <c r="NXT82" s="144"/>
      <c r="NXU82" s="144"/>
      <c r="NXV82" s="144"/>
      <c r="NXW82" s="144"/>
      <c r="NXX82" s="144"/>
      <c r="NXY82" s="144"/>
      <c r="NXZ82" s="144"/>
      <c r="NYA82" s="144"/>
      <c r="NYB82" s="144"/>
      <c r="NYC82" s="144"/>
      <c r="NYD82" s="144"/>
      <c r="NYE82" s="144"/>
      <c r="NYF82" s="144"/>
      <c r="NYG82" s="144"/>
      <c r="NYH82" s="144"/>
      <c r="NYI82" s="144"/>
      <c r="NYJ82" s="144"/>
      <c r="NYK82" s="144"/>
      <c r="NYL82" s="144"/>
      <c r="NYM82" s="144"/>
      <c r="NYN82" s="144"/>
      <c r="NYO82" s="144"/>
      <c r="NYP82" s="144"/>
      <c r="NYQ82" s="144"/>
      <c r="NYR82" s="144"/>
      <c r="NYS82" s="144"/>
      <c r="NYT82" s="144"/>
      <c r="NYU82" s="144"/>
      <c r="NYV82" s="144"/>
      <c r="NYW82" s="144"/>
      <c r="NYX82" s="144"/>
      <c r="NYY82" s="144"/>
      <c r="NYZ82" s="144"/>
      <c r="NZA82" s="144"/>
      <c r="NZB82" s="144"/>
      <c r="NZC82" s="144"/>
      <c r="NZD82" s="144"/>
      <c r="NZE82" s="144"/>
      <c r="NZF82" s="144"/>
      <c r="NZG82" s="144"/>
      <c r="NZH82" s="144"/>
      <c r="NZI82" s="144"/>
      <c r="NZJ82" s="144"/>
      <c r="NZK82" s="144"/>
      <c r="NZL82" s="144"/>
      <c r="NZM82" s="144"/>
      <c r="NZN82" s="144"/>
      <c r="NZO82" s="144"/>
      <c r="NZP82" s="144"/>
      <c r="NZQ82" s="144"/>
      <c r="NZR82" s="144"/>
      <c r="NZS82" s="144"/>
      <c r="NZT82" s="144"/>
      <c r="NZU82" s="144"/>
      <c r="NZV82" s="144"/>
      <c r="NZW82" s="144"/>
      <c r="NZX82" s="144"/>
      <c r="NZY82" s="144"/>
      <c r="NZZ82" s="144"/>
      <c r="OAA82" s="144"/>
      <c r="OAB82" s="144"/>
      <c r="OAC82" s="144"/>
      <c r="OAD82" s="144"/>
      <c r="OAE82" s="144"/>
      <c r="OAF82" s="144"/>
      <c r="OAG82" s="144"/>
      <c r="OAH82" s="144"/>
      <c r="OAI82" s="144"/>
      <c r="OAJ82" s="144"/>
      <c r="OAK82" s="144"/>
      <c r="OAL82" s="144"/>
      <c r="OAM82" s="144"/>
      <c r="OAN82" s="144"/>
      <c r="OAO82" s="144"/>
      <c r="OAP82" s="144"/>
      <c r="OAQ82" s="144"/>
      <c r="OAR82" s="144"/>
      <c r="OAS82" s="144"/>
      <c r="OAT82" s="144"/>
      <c r="OAU82" s="144"/>
      <c r="OAV82" s="144"/>
      <c r="OAW82" s="144"/>
      <c r="OAX82" s="144"/>
      <c r="OAY82" s="144"/>
      <c r="OAZ82" s="144"/>
      <c r="OBA82" s="144"/>
      <c r="OBB82" s="144"/>
      <c r="OBC82" s="144"/>
      <c r="OBD82" s="144"/>
      <c r="OBE82" s="144"/>
      <c r="OBF82" s="144"/>
      <c r="OBG82" s="144"/>
      <c r="OBH82" s="144"/>
      <c r="OBI82" s="144"/>
      <c r="OBJ82" s="144"/>
      <c r="OBK82" s="144"/>
      <c r="OBL82" s="144"/>
      <c r="OBM82" s="144"/>
      <c r="OBN82" s="144"/>
      <c r="OBO82" s="144"/>
      <c r="OBP82" s="144"/>
      <c r="OBQ82" s="144"/>
      <c r="OBR82" s="144"/>
      <c r="OBS82" s="144"/>
      <c r="OBT82" s="144"/>
      <c r="OBU82" s="144"/>
      <c r="OBV82" s="144"/>
      <c r="OBW82" s="144"/>
      <c r="OBX82" s="144"/>
      <c r="OBY82" s="144"/>
      <c r="OBZ82" s="144"/>
      <c r="OCA82" s="144"/>
      <c r="OCB82" s="144"/>
      <c r="OCC82" s="144"/>
      <c r="OCD82" s="144"/>
      <c r="OCE82" s="144"/>
      <c r="OCF82" s="144"/>
      <c r="OCG82" s="144"/>
      <c r="OCH82" s="144"/>
      <c r="OCI82" s="144"/>
      <c r="OCJ82" s="144"/>
      <c r="OCK82" s="144"/>
      <c r="OCL82" s="144"/>
      <c r="OCM82" s="144"/>
      <c r="OCN82" s="144"/>
      <c r="OCO82" s="144"/>
      <c r="OCP82" s="144"/>
      <c r="OCQ82" s="144"/>
      <c r="OCR82" s="144"/>
      <c r="OCS82" s="144"/>
      <c r="OCT82" s="144"/>
      <c r="OCU82" s="144"/>
      <c r="OCV82" s="144"/>
      <c r="OCW82" s="144"/>
      <c r="OCX82" s="144"/>
      <c r="OCY82" s="144"/>
      <c r="OCZ82" s="144"/>
      <c r="ODA82" s="144"/>
      <c r="ODB82" s="144"/>
      <c r="ODC82" s="144"/>
      <c r="ODD82" s="144"/>
      <c r="ODE82" s="144"/>
      <c r="ODF82" s="144"/>
      <c r="ODG82" s="144"/>
      <c r="ODH82" s="144"/>
      <c r="ODI82" s="144"/>
      <c r="ODJ82" s="144"/>
      <c r="ODK82" s="144"/>
      <c r="ODL82" s="144"/>
      <c r="ODM82" s="144"/>
      <c r="ODN82" s="144"/>
      <c r="ODO82" s="144"/>
      <c r="ODP82" s="144"/>
      <c r="ODQ82" s="144"/>
      <c r="ODR82" s="144"/>
      <c r="ODS82" s="144"/>
      <c r="ODT82" s="144"/>
      <c r="ODU82" s="144"/>
      <c r="ODV82" s="144"/>
      <c r="ODW82" s="144"/>
      <c r="ODX82" s="144"/>
      <c r="ODY82" s="144"/>
      <c r="ODZ82" s="144"/>
      <c r="OEA82" s="144"/>
      <c r="OEB82" s="144"/>
      <c r="OEC82" s="144"/>
      <c r="OED82" s="144"/>
      <c r="OEE82" s="144"/>
      <c r="OEF82" s="144"/>
      <c r="OEG82" s="144"/>
      <c r="OEH82" s="144"/>
      <c r="OEI82" s="144"/>
      <c r="OEJ82" s="144"/>
      <c r="OEK82" s="144"/>
      <c r="OEL82" s="144"/>
      <c r="OEM82" s="144"/>
      <c r="OEN82" s="144"/>
      <c r="OEO82" s="144"/>
      <c r="OEP82" s="144"/>
      <c r="OEQ82" s="144"/>
      <c r="OER82" s="144"/>
      <c r="OES82" s="144"/>
      <c r="OET82" s="144"/>
      <c r="OEU82" s="144"/>
      <c r="OEV82" s="144"/>
      <c r="OEW82" s="144"/>
      <c r="OEX82" s="144"/>
      <c r="OEY82" s="144"/>
      <c r="OEZ82" s="144"/>
      <c r="OFA82" s="144"/>
      <c r="OFB82" s="144"/>
      <c r="OFC82" s="144"/>
      <c r="OFD82" s="144"/>
      <c r="OFE82" s="144"/>
      <c r="OFF82" s="144"/>
      <c r="OFG82" s="144"/>
      <c r="OFH82" s="144"/>
      <c r="OFI82" s="144"/>
      <c r="OFJ82" s="144"/>
      <c r="OFK82" s="144"/>
      <c r="OFL82" s="144"/>
      <c r="OFM82" s="144"/>
      <c r="OFN82" s="144"/>
      <c r="OFO82" s="144"/>
      <c r="OFP82" s="144"/>
      <c r="OFQ82" s="144"/>
      <c r="OFR82" s="144"/>
      <c r="OFS82" s="144"/>
      <c r="OFT82" s="144"/>
      <c r="OFU82" s="144"/>
      <c r="OFV82" s="144"/>
      <c r="OFW82" s="144"/>
      <c r="OFX82" s="144"/>
      <c r="OFY82" s="144"/>
      <c r="OFZ82" s="144"/>
      <c r="OGA82" s="144"/>
      <c r="OGB82" s="144"/>
      <c r="OGC82" s="144"/>
      <c r="OGD82" s="144"/>
      <c r="OGE82" s="144"/>
      <c r="OGF82" s="144"/>
      <c r="OGG82" s="144"/>
      <c r="OGH82" s="144"/>
      <c r="OGI82" s="144"/>
      <c r="OGJ82" s="144"/>
      <c r="OGK82" s="144"/>
      <c r="OGL82" s="144"/>
      <c r="OGM82" s="144"/>
      <c r="OGN82" s="144"/>
      <c r="OGO82" s="144"/>
      <c r="OGP82" s="144"/>
      <c r="OGQ82" s="144"/>
      <c r="OGR82" s="144"/>
      <c r="OGS82" s="144"/>
      <c r="OGT82" s="144"/>
      <c r="OGU82" s="144"/>
      <c r="OGV82" s="144"/>
      <c r="OGW82" s="144"/>
      <c r="OGX82" s="144"/>
      <c r="OGY82" s="144"/>
      <c r="OGZ82" s="144"/>
      <c r="OHA82" s="144"/>
      <c r="OHB82" s="144"/>
      <c r="OHC82" s="144"/>
      <c r="OHD82" s="144"/>
      <c r="OHE82" s="144"/>
      <c r="OHF82" s="144"/>
      <c r="OHG82" s="144"/>
      <c r="OHH82" s="144"/>
      <c r="OHI82" s="144"/>
      <c r="OHJ82" s="144"/>
      <c r="OHK82" s="144"/>
      <c r="OHL82" s="144"/>
      <c r="OHM82" s="144"/>
      <c r="OHN82" s="144"/>
      <c r="OHO82" s="144"/>
      <c r="OHP82" s="144"/>
      <c r="OHQ82" s="144"/>
      <c r="OHR82" s="144"/>
      <c r="OHS82" s="144"/>
      <c r="OHT82" s="144"/>
      <c r="OHU82" s="144"/>
      <c r="OHV82" s="144"/>
      <c r="OHW82" s="144"/>
      <c r="OHX82" s="144"/>
      <c r="OHY82" s="144"/>
      <c r="OHZ82" s="144"/>
      <c r="OIA82" s="144"/>
      <c r="OIB82" s="144"/>
      <c r="OIC82" s="144"/>
      <c r="OID82" s="144"/>
      <c r="OIE82" s="144"/>
      <c r="OIF82" s="144"/>
      <c r="OIG82" s="144"/>
      <c r="OIH82" s="144"/>
      <c r="OII82" s="144"/>
      <c r="OIJ82" s="144"/>
      <c r="OIK82" s="144"/>
      <c r="OIL82" s="144"/>
      <c r="OIM82" s="144"/>
      <c r="OIN82" s="144"/>
      <c r="OIO82" s="144"/>
      <c r="OIP82" s="144"/>
      <c r="OIQ82" s="144"/>
      <c r="OIR82" s="144"/>
      <c r="OIS82" s="144"/>
      <c r="OIT82" s="144"/>
      <c r="OIU82" s="144"/>
      <c r="OIV82" s="144"/>
      <c r="OIW82" s="144"/>
      <c r="OIX82" s="144"/>
      <c r="OIY82" s="144"/>
      <c r="OIZ82" s="144"/>
      <c r="OJA82" s="144"/>
      <c r="OJB82" s="144"/>
      <c r="OJC82" s="144"/>
      <c r="OJD82" s="144"/>
      <c r="OJE82" s="144"/>
      <c r="OJF82" s="144"/>
      <c r="OJG82" s="144"/>
      <c r="OJH82" s="144"/>
      <c r="OJI82" s="144"/>
      <c r="OJJ82" s="144"/>
      <c r="OJK82" s="144"/>
      <c r="OJL82" s="144"/>
      <c r="OJM82" s="144"/>
      <c r="OJN82" s="144"/>
      <c r="OJO82" s="144"/>
      <c r="OJP82" s="144"/>
      <c r="OJQ82" s="144"/>
      <c r="OJR82" s="144"/>
      <c r="OJS82" s="144"/>
      <c r="OJT82" s="144"/>
      <c r="OJU82" s="144"/>
      <c r="OJV82" s="144"/>
      <c r="OJW82" s="144"/>
      <c r="OJX82" s="144"/>
      <c r="OJY82" s="144"/>
      <c r="OJZ82" s="144"/>
      <c r="OKA82" s="144"/>
      <c r="OKB82" s="144"/>
      <c r="OKC82" s="144"/>
      <c r="OKD82" s="144"/>
      <c r="OKE82" s="144"/>
      <c r="OKF82" s="144"/>
      <c r="OKG82" s="144"/>
      <c r="OKH82" s="144"/>
      <c r="OKI82" s="144"/>
      <c r="OKJ82" s="144"/>
      <c r="OKK82" s="144"/>
      <c r="OKL82" s="144"/>
      <c r="OKM82" s="144"/>
      <c r="OKN82" s="144"/>
      <c r="OKO82" s="144"/>
      <c r="OKP82" s="144"/>
      <c r="OKQ82" s="144"/>
      <c r="OKR82" s="144"/>
      <c r="OKS82" s="144"/>
      <c r="OKT82" s="144"/>
      <c r="OKU82" s="144"/>
      <c r="OKV82" s="144"/>
      <c r="OKW82" s="144"/>
      <c r="OKX82" s="144"/>
      <c r="OKY82" s="144"/>
      <c r="OKZ82" s="144"/>
      <c r="OLA82" s="144"/>
      <c r="OLB82" s="144"/>
      <c r="OLC82" s="144"/>
      <c r="OLD82" s="144"/>
      <c r="OLE82" s="144"/>
      <c r="OLF82" s="144"/>
      <c r="OLG82" s="144"/>
      <c r="OLH82" s="144"/>
      <c r="OLI82" s="144"/>
      <c r="OLJ82" s="144"/>
      <c r="OLK82" s="144"/>
      <c r="OLL82" s="144"/>
      <c r="OLM82" s="144"/>
      <c r="OLN82" s="144"/>
      <c r="OLO82" s="144"/>
      <c r="OLP82" s="144"/>
      <c r="OLQ82" s="144"/>
      <c r="OLR82" s="144"/>
      <c r="OLS82" s="144"/>
      <c r="OLT82" s="144"/>
      <c r="OLU82" s="144"/>
      <c r="OLV82" s="144"/>
      <c r="OLW82" s="144"/>
      <c r="OLX82" s="144"/>
      <c r="OLY82" s="144"/>
      <c r="OLZ82" s="144"/>
      <c r="OMA82" s="144"/>
      <c r="OMB82" s="144"/>
      <c r="OMC82" s="144"/>
      <c r="OMD82" s="144"/>
      <c r="OME82" s="144"/>
      <c r="OMF82" s="144"/>
      <c r="OMG82" s="144"/>
      <c r="OMH82" s="144"/>
      <c r="OMI82" s="144"/>
      <c r="OMJ82" s="144"/>
      <c r="OMK82" s="144"/>
      <c r="OML82" s="144"/>
      <c r="OMM82" s="144"/>
      <c r="OMN82" s="144"/>
      <c r="OMO82" s="144"/>
      <c r="OMP82" s="144"/>
      <c r="OMQ82" s="144"/>
      <c r="OMR82" s="144"/>
      <c r="OMS82" s="144"/>
      <c r="OMT82" s="144"/>
      <c r="OMU82" s="144"/>
      <c r="OMV82" s="144"/>
      <c r="OMW82" s="144"/>
      <c r="OMX82" s="144"/>
      <c r="OMY82" s="144"/>
      <c r="OMZ82" s="144"/>
      <c r="ONA82" s="144"/>
      <c r="ONB82" s="144"/>
      <c r="ONC82" s="144"/>
      <c r="OND82" s="144"/>
      <c r="ONE82" s="144"/>
      <c r="ONF82" s="144"/>
      <c r="ONG82" s="144"/>
      <c r="ONH82" s="144"/>
      <c r="ONI82" s="144"/>
      <c r="ONJ82" s="144"/>
      <c r="ONK82" s="144"/>
      <c r="ONL82" s="144"/>
      <c r="ONM82" s="144"/>
      <c r="ONN82" s="144"/>
      <c r="ONO82" s="144"/>
      <c r="ONP82" s="144"/>
      <c r="ONQ82" s="144"/>
      <c r="ONR82" s="144"/>
      <c r="ONS82" s="144"/>
      <c r="ONT82" s="144"/>
      <c r="ONU82" s="144"/>
      <c r="ONV82" s="144"/>
      <c r="ONW82" s="144"/>
      <c r="ONX82" s="144"/>
      <c r="ONY82" s="144"/>
      <c r="ONZ82" s="144"/>
      <c r="OOA82" s="144"/>
      <c r="OOB82" s="144"/>
      <c r="OOC82" s="144"/>
      <c r="OOD82" s="144"/>
      <c r="OOE82" s="144"/>
      <c r="OOF82" s="144"/>
      <c r="OOG82" s="144"/>
      <c r="OOH82" s="144"/>
      <c r="OOI82" s="144"/>
      <c r="OOJ82" s="144"/>
      <c r="OOK82" s="144"/>
      <c r="OOL82" s="144"/>
      <c r="OOM82" s="144"/>
      <c r="OON82" s="144"/>
      <c r="OOO82" s="144"/>
      <c r="OOP82" s="144"/>
      <c r="OOQ82" s="144"/>
      <c r="OOR82" s="144"/>
      <c r="OOS82" s="144"/>
      <c r="OOT82" s="144"/>
      <c r="OOU82" s="144"/>
      <c r="OOV82" s="144"/>
      <c r="OOW82" s="144"/>
      <c r="OOX82" s="144"/>
      <c r="OOY82" s="144"/>
      <c r="OOZ82" s="144"/>
      <c r="OPA82" s="144"/>
      <c r="OPB82" s="144"/>
      <c r="OPC82" s="144"/>
      <c r="OPD82" s="144"/>
      <c r="OPE82" s="144"/>
      <c r="OPF82" s="144"/>
      <c r="OPG82" s="144"/>
      <c r="OPH82" s="144"/>
      <c r="OPI82" s="144"/>
      <c r="OPJ82" s="144"/>
      <c r="OPK82" s="144"/>
      <c r="OPL82" s="144"/>
      <c r="OPM82" s="144"/>
      <c r="OPN82" s="144"/>
      <c r="OPO82" s="144"/>
      <c r="OPP82" s="144"/>
      <c r="OPQ82" s="144"/>
      <c r="OPR82" s="144"/>
      <c r="OPS82" s="144"/>
      <c r="OPT82" s="144"/>
      <c r="OPU82" s="144"/>
      <c r="OPV82" s="144"/>
      <c r="OPW82" s="144"/>
      <c r="OPX82" s="144"/>
      <c r="OPY82" s="144"/>
      <c r="OPZ82" s="144"/>
      <c r="OQA82" s="144"/>
      <c r="OQB82" s="144"/>
      <c r="OQC82" s="144"/>
      <c r="OQD82" s="144"/>
      <c r="OQE82" s="144"/>
      <c r="OQF82" s="144"/>
      <c r="OQG82" s="144"/>
      <c r="OQH82" s="144"/>
      <c r="OQI82" s="144"/>
      <c r="OQJ82" s="144"/>
      <c r="OQK82" s="144"/>
      <c r="OQL82" s="144"/>
      <c r="OQM82" s="144"/>
      <c r="OQN82" s="144"/>
      <c r="OQO82" s="144"/>
      <c r="OQP82" s="144"/>
      <c r="OQQ82" s="144"/>
      <c r="OQR82" s="144"/>
      <c r="OQS82" s="144"/>
      <c r="OQT82" s="144"/>
      <c r="OQU82" s="144"/>
      <c r="OQV82" s="144"/>
      <c r="OQW82" s="144"/>
      <c r="OQX82" s="144"/>
      <c r="OQY82" s="144"/>
      <c r="OQZ82" s="144"/>
      <c r="ORA82" s="144"/>
      <c r="ORB82" s="144"/>
      <c r="ORC82" s="144"/>
      <c r="ORD82" s="144"/>
      <c r="ORE82" s="144"/>
      <c r="ORF82" s="144"/>
      <c r="ORG82" s="144"/>
      <c r="ORH82" s="144"/>
      <c r="ORI82" s="144"/>
      <c r="ORJ82" s="144"/>
      <c r="ORK82" s="144"/>
      <c r="ORL82" s="144"/>
      <c r="ORM82" s="144"/>
      <c r="ORN82" s="144"/>
      <c r="ORO82" s="144"/>
      <c r="ORP82" s="144"/>
      <c r="ORQ82" s="144"/>
      <c r="ORR82" s="144"/>
      <c r="ORS82" s="144"/>
      <c r="ORT82" s="144"/>
      <c r="ORU82" s="144"/>
      <c r="ORV82" s="144"/>
      <c r="ORW82" s="144"/>
      <c r="ORX82" s="144"/>
      <c r="ORY82" s="144"/>
      <c r="ORZ82" s="144"/>
      <c r="OSA82" s="144"/>
      <c r="OSB82" s="144"/>
      <c r="OSC82" s="144"/>
      <c r="OSD82" s="144"/>
      <c r="OSE82" s="144"/>
      <c r="OSF82" s="144"/>
      <c r="OSG82" s="144"/>
      <c r="OSH82" s="144"/>
      <c r="OSI82" s="144"/>
      <c r="OSJ82" s="144"/>
      <c r="OSK82" s="144"/>
      <c r="OSL82" s="144"/>
      <c r="OSM82" s="144"/>
      <c r="OSN82" s="144"/>
      <c r="OSO82" s="144"/>
      <c r="OSP82" s="144"/>
      <c r="OSQ82" s="144"/>
      <c r="OSR82" s="144"/>
      <c r="OSS82" s="144"/>
      <c r="OST82" s="144"/>
      <c r="OSU82" s="144"/>
      <c r="OSV82" s="144"/>
      <c r="OSW82" s="144"/>
      <c r="OSX82" s="144"/>
      <c r="OSY82" s="144"/>
      <c r="OSZ82" s="144"/>
      <c r="OTA82" s="144"/>
      <c r="OTB82" s="144"/>
      <c r="OTC82" s="144"/>
      <c r="OTD82" s="144"/>
      <c r="OTE82" s="144"/>
      <c r="OTF82" s="144"/>
      <c r="OTG82" s="144"/>
      <c r="OTH82" s="144"/>
      <c r="OTI82" s="144"/>
      <c r="OTJ82" s="144"/>
      <c r="OTK82" s="144"/>
      <c r="OTL82" s="144"/>
      <c r="OTM82" s="144"/>
      <c r="OTN82" s="144"/>
      <c r="OTO82" s="144"/>
      <c r="OTP82" s="144"/>
      <c r="OTQ82" s="144"/>
      <c r="OTR82" s="144"/>
      <c r="OTS82" s="144"/>
      <c r="OTT82" s="144"/>
      <c r="OTU82" s="144"/>
      <c r="OTV82" s="144"/>
      <c r="OTW82" s="144"/>
      <c r="OTX82" s="144"/>
      <c r="OTY82" s="144"/>
      <c r="OTZ82" s="144"/>
      <c r="OUA82" s="144"/>
      <c r="OUB82" s="144"/>
      <c r="OUC82" s="144"/>
      <c r="OUD82" s="144"/>
      <c r="OUE82" s="144"/>
      <c r="OUF82" s="144"/>
      <c r="OUG82" s="144"/>
      <c r="OUH82" s="144"/>
      <c r="OUI82" s="144"/>
      <c r="OUJ82" s="144"/>
      <c r="OUK82" s="144"/>
      <c r="OUL82" s="144"/>
      <c r="OUM82" s="144"/>
      <c r="OUN82" s="144"/>
      <c r="OUO82" s="144"/>
      <c r="OUP82" s="144"/>
      <c r="OUQ82" s="144"/>
      <c r="OUR82" s="144"/>
      <c r="OUS82" s="144"/>
      <c r="OUT82" s="144"/>
      <c r="OUU82" s="144"/>
      <c r="OUV82" s="144"/>
      <c r="OUW82" s="144"/>
      <c r="OUX82" s="144"/>
      <c r="OUY82" s="144"/>
      <c r="OUZ82" s="144"/>
      <c r="OVA82" s="144"/>
      <c r="OVB82" s="144"/>
      <c r="OVC82" s="144"/>
      <c r="OVD82" s="144"/>
      <c r="OVE82" s="144"/>
      <c r="OVF82" s="144"/>
      <c r="OVG82" s="144"/>
      <c r="OVH82" s="144"/>
      <c r="OVI82" s="144"/>
      <c r="OVJ82" s="144"/>
      <c r="OVK82" s="144"/>
      <c r="OVL82" s="144"/>
      <c r="OVM82" s="144"/>
      <c r="OVN82" s="144"/>
      <c r="OVO82" s="144"/>
      <c r="OVP82" s="144"/>
      <c r="OVQ82" s="144"/>
      <c r="OVR82" s="144"/>
      <c r="OVS82" s="144"/>
      <c r="OVT82" s="144"/>
      <c r="OVU82" s="144"/>
      <c r="OVV82" s="144"/>
      <c r="OVW82" s="144"/>
      <c r="OVX82" s="144"/>
      <c r="OVY82" s="144"/>
      <c r="OVZ82" s="144"/>
      <c r="OWA82" s="144"/>
      <c r="OWB82" s="144"/>
      <c r="OWC82" s="144"/>
      <c r="OWD82" s="144"/>
      <c r="OWE82" s="144"/>
      <c r="OWF82" s="144"/>
      <c r="OWG82" s="144"/>
      <c r="OWH82" s="144"/>
      <c r="OWI82" s="144"/>
      <c r="OWJ82" s="144"/>
      <c r="OWK82" s="144"/>
      <c r="OWL82" s="144"/>
      <c r="OWM82" s="144"/>
      <c r="OWN82" s="144"/>
      <c r="OWO82" s="144"/>
      <c r="OWP82" s="144"/>
      <c r="OWQ82" s="144"/>
      <c r="OWR82" s="144"/>
      <c r="OWS82" s="144"/>
      <c r="OWT82" s="144"/>
      <c r="OWU82" s="144"/>
      <c r="OWV82" s="144"/>
      <c r="OWW82" s="144"/>
      <c r="OWX82" s="144"/>
      <c r="OWY82" s="144"/>
      <c r="OWZ82" s="144"/>
      <c r="OXA82" s="144"/>
      <c r="OXB82" s="144"/>
      <c r="OXC82" s="144"/>
      <c r="OXD82" s="144"/>
      <c r="OXE82" s="144"/>
      <c r="OXF82" s="144"/>
      <c r="OXG82" s="144"/>
      <c r="OXH82" s="144"/>
      <c r="OXI82" s="144"/>
      <c r="OXJ82" s="144"/>
      <c r="OXK82" s="144"/>
      <c r="OXL82" s="144"/>
      <c r="OXM82" s="144"/>
      <c r="OXN82" s="144"/>
      <c r="OXO82" s="144"/>
      <c r="OXP82" s="144"/>
      <c r="OXQ82" s="144"/>
      <c r="OXR82" s="144"/>
      <c r="OXS82" s="144"/>
      <c r="OXT82" s="144"/>
      <c r="OXU82" s="144"/>
      <c r="OXV82" s="144"/>
      <c r="OXW82" s="144"/>
      <c r="OXX82" s="144"/>
      <c r="OXY82" s="144"/>
      <c r="OXZ82" s="144"/>
      <c r="OYA82" s="144"/>
      <c r="OYB82" s="144"/>
      <c r="OYC82" s="144"/>
      <c r="OYD82" s="144"/>
      <c r="OYE82" s="144"/>
      <c r="OYF82" s="144"/>
      <c r="OYG82" s="144"/>
      <c r="OYH82" s="144"/>
      <c r="OYI82" s="144"/>
      <c r="OYJ82" s="144"/>
      <c r="OYK82" s="144"/>
      <c r="OYL82" s="144"/>
      <c r="OYM82" s="144"/>
      <c r="OYN82" s="144"/>
      <c r="OYO82" s="144"/>
      <c r="OYP82" s="144"/>
      <c r="OYQ82" s="144"/>
      <c r="OYR82" s="144"/>
      <c r="OYS82" s="144"/>
      <c r="OYT82" s="144"/>
      <c r="OYU82" s="144"/>
      <c r="OYV82" s="144"/>
      <c r="OYW82" s="144"/>
      <c r="OYX82" s="144"/>
      <c r="OYY82" s="144"/>
      <c r="OYZ82" s="144"/>
      <c r="OZA82" s="144"/>
      <c r="OZB82" s="144"/>
      <c r="OZC82" s="144"/>
      <c r="OZD82" s="144"/>
      <c r="OZE82" s="144"/>
      <c r="OZF82" s="144"/>
      <c r="OZG82" s="144"/>
      <c r="OZH82" s="144"/>
      <c r="OZI82" s="144"/>
      <c r="OZJ82" s="144"/>
      <c r="OZK82" s="144"/>
      <c r="OZL82" s="144"/>
      <c r="OZM82" s="144"/>
      <c r="OZN82" s="144"/>
      <c r="OZO82" s="144"/>
      <c r="OZP82" s="144"/>
      <c r="OZQ82" s="144"/>
      <c r="OZR82" s="144"/>
      <c r="OZS82" s="144"/>
      <c r="OZT82" s="144"/>
      <c r="OZU82" s="144"/>
      <c r="OZV82" s="144"/>
      <c r="OZW82" s="144"/>
      <c r="OZX82" s="144"/>
      <c r="OZY82" s="144"/>
      <c r="OZZ82" s="144"/>
      <c r="PAA82" s="144"/>
      <c r="PAB82" s="144"/>
      <c r="PAC82" s="144"/>
      <c r="PAD82" s="144"/>
      <c r="PAE82" s="144"/>
      <c r="PAF82" s="144"/>
      <c r="PAG82" s="144"/>
      <c r="PAH82" s="144"/>
      <c r="PAI82" s="144"/>
      <c r="PAJ82" s="144"/>
      <c r="PAK82" s="144"/>
      <c r="PAL82" s="144"/>
      <c r="PAM82" s="144"/>
      <c r="PAN82" s="144"/>
      <c r="PAO82" s="144"/>
      <c r="PAP82" s="144"/>
      <c r="PAQ82" s="144"/>
      <c r="PAR82" s="144"/>
      <c r="PAS82" s="144"/>
      <c r="PAT82" s="144"/>
      <c r="PAU82" s="144"/>
      <c r="PAV82" s="144"/>
      <c r="PAW82" s="144"/>
      <c r="PAX82" s="144"/>
      <c r="PAY82" s="144"/>
      <c r="PAZ82" s="144"/>
      <c r="PBA82" s="144"/>
      <c r="PBB82" s="144"/>
      <c r="PBC82" s="144"/>
      <c r="PBD82" s="144"/>
      <c r="PBE82" s="144"/>
      <c r="PBF82" s="144"/>
      <c r="PBG82" s="144"/>
      <c r="PBH82" s="144"/>
      <c r="PBI82" s="144"/>
      <c r="PBJ82" s="144"/>
      <c r="PBK82" s="144"/>
      <c r="PBL82" s="144"/>
      <c r="PBM82" s="144"/>
      <c r="PBN82" s="144"/>
      <c r="PBO82" s="144"/>
      <c r="PBP82" s="144"/>
      <c r="PBQ82" s="144"/>
      <c r="PBR82" s="144"/>
      <c r="PBS82" s="144"/>
      <c r="PBT82" s="144"/>
      <c r="PBU82" s="144"/>
      <c r="PBV82" s="144"/>
      <c r="PBW82" s="144"/>
      <c r="PBX82" s="144"/>
      <c r="PBY82" s="144"/>
      <c r="PBZ82" s="144"/>
      <c r="PCA82" s="144"/>
      <c r="PCB82" s="144"/>
      <c r="PCC82" s="144"/>
      <c r="PCD82" s="144"/>
      <c r="PCE82" s="144"/>
      <c r="PCF82" s="144"/>
      <c r="PCG82" s="144"/>
      <c r="PCH82" s="144"/>
      <c r="PCI82" s="144"/>
      <c r="PCJ82" s="144"/>
      <c r="PCK82" s="144"/>
      <c r="PCL82" s="144"/>
      <c r="PCM82" s="144"/>
      <c r="PCN82" s="144"/>
      <c r="PCO82" s="144"/>
      <c r="PCP82" s="144"/>
      <c r="PCQ82" s="144"/>
      <c r="PCR82" s="144"/>
      <c r="PCS82" s="144"/>
      <c r="PCT82" s="144"/>
      <c r="PCU82" s="144"/>
      <c r="PCV82" s="144"/>
      <c r="PCW82" s="144"/>
      <c r="PCX82" s="144"/>
      <c r="PCY82" s="144"/>
      <c r="PCZ82" s="144"/>
      <c r="PDA82" s="144"/>
      <c r="PDB82" s="144"/>
      <c r="PDC82" s="144"/>
      <c r="PDD82" s="144"/>
      <c r="PDE82" s="144"/>
      <c r="PDF82" s="144"/>
      <c r="PDG82" s="144"/>
      <c r="PDH82" s="144"/>
      <c r="PDI82" s="144"/>
      <c r="PDJ82" s="144"/>
      <c r="PDK82" s="144"/>
      <c r="PDL82" s="144"/>
      <c r="PDM82" s="144"/>
      <c r="PDN82" s="144"/>
      <c r="PDO82" s="144"/>
      <c r="PDP82" s="144"/>
      <c r="PDQ82" s="144"/>
      <c r="PDR82" s="144"/>
      <c r="PDS82" s="144"/>
      <c r="PDT82" s="144"/>
      <c r="PDU82" s="144"/>
      <c r="PDV82" s="144"/>
      <c r="PDW82" s="144"/>
      <c r="PDX82" s="144"/>
      <c r="PDY82" s="144"/>
      <c r="PDZ82" s="144"/>
      <c r="PEA82" s="144"/>
      <c r="PEB82" s="144"/>
      <c r="PEC82" s="144"/>
      <c r="PED82" s="144"/>
      <c r="PEE82" s="144"/>
      <c r="PEF82" s="144"/>
      <c r="PEG82" s="144"/>
      <c r="PEH82" s="144"/>
      <c r="PEI82" s="144"/>
      <c r="PEJ82" s="144"/>
      <c r="PEK82" s="144"/>
      <c r="PEL82" s="144"/>
      <c r="PEM82" s="144"/>
      <c r="PEN82" s="144"/>
      <c r="PEO82" s="144"/>
      <c r="PEP82" s="144"/>
      <c r="PEQ82" s="144"/>
      <c r="PER82" s="144"/>
      <c r="PES82" s="144"/>
      <c r="PET82" s="144"/>
      <c r="PEU82" s="144"/>
      <c r="PEV82" s="144"/>
      <c r="PEW82" s="144"/>
      <c r="PEX82" s="144"/>
      <c r="PEY82" s="144"/>
      <c r="PEZ82" s="144"/>
      <c r="PFA82" s="144"/>
      <c r="PFB82" s="144"/>
      <c r="PFC82" s="144"/>
      <c r="PFD82" s="144"/>
      <c r="PFE82" s="144"/>
      <c r="PFF82" s="144"/>
      <c r="PFG82" s="144"/>
      <c r="PFH82" s="144"/>
      <c r="PFI82" s="144"/>
      <c r="PFJ82" s="144"/>
      <c r="PFK82" s="144"/>
      <c r="PFL82" s="144"/>
      <c r="PFM82" s="144"/>
      <c r="PFN82" s="144"/>
      <c r="PFO82" s="144"/>
      <c r="PFP82" s="144"/>
      <c r="PFQ82" s="144"/>
      <c r="PFR82" s="144"/>
      <c r="PFS82" s="144"/>
      <c r="PFT82" s="144"/>
      <c r="PFU82" s="144"/>
      <c r="PFV82" s="144"/>
      <c r="PFW82" s="144"/>
      <c r="PFX82" s="144"/>
      <c r="PFY82" s="144"/>
      <c r="PFZ82" s="144"/>
      <c r="PGA82" s="144"/>
      <c r="PGB82" s="144"/>
      <c r="PGC82" s="144"/>
      <c r="PGD82" s="144"/>
      <c r="PGE82" s="144"/>
      <c r="PGF82" s="144"/>
      <c r="PGG82" s="144"/>
      <c r="PGH82" s="144"/>
      <c r="PGI82" s="144"/>
      <c r="PGJ82" s="144"/>
      <c r="PGK82" s="144"/>
      <c r="PGL82" s="144"/>
      <c r="PGM82" s="144"/>
      <c r="PGN82" s="144"/>
      <c r="PGO82" s="144"/>
      <c r="PGP82" s="144"/>
      <c r="PGQ82" s="144"/>
      <c r="PGR82" s="144"/>
      <c r="PGS82" s="144"/>
      <c r="PGT82" s="144"/>
      <c r="PGU82" s="144"/>
      <c r="PGV82" s="144"/>
      <c r="PGW82" s="144"/>
      <c r="PGX82" s="144"/>
      <c r="PGY82" s="144"/>
      <c r="PGZ82" s="144"/>
      <c r="PHA82" s="144"/>
      <c r="PHB82" s="144"/>
      <c r="PHC82" s="144"/>
      <c r="PHD82" s="144"/>
      <c r="PHE82" s="144"/>
      <c r="PHF82" s="144"/>
      <c r="PHG82" s="144"/>
      <c r="PHH82" s="144"/>
      <c r="PHI82" s="144"/>
      <c r="PHJ82" s="144"/>
      <c r="PHK82" s="144"/>
      <c r="PHL82" s="144"/>
      <c r="PHM82" s="144"/>
      <c r="PHN82" s="144"/>
      <c r="PHO82" s="144"/>
      <c r="PHP82" s="144"/>
      <c r="PHQ82" s="144"/>
      <c r="PHR82" s="144"/>
      <c r="PHS82" s="144"/>
      <c r="PHT82" s="144"/>
      <c r="PHU82" s="144"/>
      <c r="PHV82" s="144"/>
      <c r="PHW82" s="144"/>
      <c r="PHX82" s="144"/>
      <c r="PHY82" s="144"/>
      <c r="PHZ82" s="144"/>
      <c r="PIA82" s="144"/>
      <c r="PIB82" s="144"/>
      <c r="PIC82" s="144"/>
      <c r="PID82" s="144"/>
      <c r="PIE82" s="144"/>
      <c r="PIF82" s="144"/>
      <c r="PIG82" s="144"/>
      <c r="PIH82" s="144"/>
      <c r="PII82" s="144"/>
      <c r="PIJ82" s="144"/>
      <c r="PIK82" s="144"/>
      <c r="PIL82" s="144"/>
      <c r="PIM82" s="144"/>
      <c r="PIN82" s="144"/>
      <c r="PIO82" s="144"/>
      <c r="PIP82" s="144"/>
      <c r="PIQ82" s="144"/>
      <c r="PIR82" s="144"/>
      <c r="PIS82" s="144"/>
      <c r="PIT82" s="144"/>
      <c r="PIU82" s="144"/>
      <c r="PIV82" s="144"/>
      <c r="PIW82" s="144"/>
      <c r="PIX82" s="144"/>
      <c r="PIY82" s="144"/>
      <c r="PIZ82" s="144"/>
      <c r="PJA82" s="144"/>
      <c r="PJB82" s="144"/>
      <c r="PJC82" s="144"/>
      <c r="PJD82" s="144"/>
      <c r="PJE82" s="144"/>
      <c r="PJF82" s="144"/>
      <c r="PJG82" s="144"/>
      <c r="PJH82" s="144"/>
      <c r="PJI82" s="144"/>
      <c r="PJJ82" s="144"/>
      <c r="PJK82" s="144"/>
      <c r="PJL82" s="144"/>
      <c r="PJM82" s="144"/>
      <c r="PJN82" s="144"/>
      <c r="PJO82" s="144"/>
      <c r="PJP82" s="144"/>
      <c r="PJQ82" s="144"/>
      <c r="PJR82" s="144"/>
      <c r="PJS82" s="144"/>
      <c r="PJT82" s="144"/>
      <c r="PJU82" s="144"/>
      <c r="PJV82" s="144"/>
      <c r="PJW82" s="144"/>
      <c r="PJX82" s="144"/>
      <c r="PJY82" s="144"/>
      <c r="PJZ82" s="144"/>
      <c r="PKA82" s="144"/>
      <c r="PKB82" s="144"/>
      <c r="PKC82" s="144"/>
      <c r="PKD82" s="144"/>
      <c r="PKE82" s="144"/>
      <c r="PKF82" s="144"/>
      <c r="PKG82" s="144"/>
      <c r="PKH82" s="144"/>
      <c r="PKI82" s="144"/>
      <c r="PKJ82" s="144"/>
      <c r="PKK82" s="144"/>
      <c r="PKL82" s="144"/>
      <c r="PKM82" s="144"/>
      <c r="PKN82" s="144"/>
      <c r="PKO82" s="144"/>
      <c r="PKP82" s="144"/>
      <c r="PKQ82" s="144"/>
      <c r="PKR82" s="144"/>
      <c r="PKS82" s="144"/>
      <c r="PKT82" s="144"/>
      <c r="PKU82" s="144"/>
      <c r="PKV82" s="144"/>
      <c r="PKW82" s="144"/>
      <c r="PKX82" s="144"/>
      <c r="PKY82" s="144"/>
      <c r="PKZ82" s="144"/>
      <c r="PLA82" s="144"/>
      <c r="PLB82" s="144"/>
      <c r="PLC82" s="144"/>
      <c r="PLD82" s="144"/>
      <c r="PLE82" s="144"/>
      <c r="PLF82" s="144"/>
      <c r="PLG82" s="144"/>
      <c r="PLH82" s="144"/>
      <c r="PLI82" s="144"/>
      <c r="PLJ82" s="144"/>
      <c r="PLK82" s="144"/>
      <c r="PLL82" s="144"/>
      <c r="PLM82" s="144"/>
      <c r="PLN82" s="144"/>
      <c r="PLO82" s="144"/>
      <c r="PLP82" s="144"/>
      <c r="PLQ82" s="144"/>
      <c r="PLR82" s="144"/>
      <c r="PLS82" s="144"/>
      <c r="PLT82" s="144"/>
      <c r="PLU82" s="144"/>
      <c r="PLV82" s="144"/>
      <c r="PLW82" s="144"/>
      <c r="PLX82" s="144"/>
      <c r="PLY82" s="144"/>
      <c r="PLZ82" s="144"/>
      <c r="PMA82" s="144"/>
      <c r="PMB82" s="144"/>
      <c r="PMC82" s="144"/>
      <c r="PMD82" s="144"/>
      <c r="PME82" s="144"/>
      <c r="PMF82" s="144"/>
      <c r="PMG82" s="144"/>
      <c r="PMH82" s="144"/>
      <c r="PMI82" s="144"/>
      <c r="PMJ82" s="144"/>
      <c r="PMK82" s="144"/>
      <c r="PML82" s="144"/>
      <c r="PMM82" s="144"/>
      <c r="PMN82" s="144"/>
      <c r="PMO82" s="144"/>
      <c r="PMP82" s="144"/>
      <c r="PMQ82" s="144"/>
      <c r="PMR82" s="144"/>
      <c r="PMS82" s="144"/>
      <c r="PMT82" s="144"/>
      <c r="PMU82" s="144"/>
      <c r="PMV82" s="144"/>
      <c r="PMW82" s="144"/>
      <c r="PMX82" s="144"/>
      <c r="PMY82" s="144"/>
      <c r="PMZ82" s="144"/>
      <c r="PNA82" s="144"/>
      <c r="PNB82" s="144"/>
      <c r="PNC82" s="144"/>
      <c r="PND82" s="144"/>
      <c r="PNE82" s="144"/>
      <c r="PNF82" s="144"/>
      <c r="PNG82" s="144"/>
      <c r="PNH82" s="144"/>
      <c r="PNI82" s="144"/>
      <c r="PNJ82" s="144"/>
      <c r="PNK82" s="144"/>
      <c r="PNL82" s="144"/>
      <c r="PNM82" s="144"/>
      <c r="PNN82" s="144"/>
      <c r="PNO82" s="144"/>
      <c r="PNP82" s="144"/>
      <c r="PNQ82" s="144"/>
      <c r="PNR82" s="144"/>
      <c r="PNS82" s="144"/>
      <c r="PNT82" s="144"/>
      <c r="PNU82" s="144"/>
      <c r="PNV82" s="144"/>
      <c r="PNW82" s="144"/>
      <c r="PNX82" s="144"/>
      <c r="PNY82" s="144"/>
      <c r="PNZ82" s="144"/>
      <c r="POA82" s="144"/>
      <c r="POB82" s="144"/>
      <c r="POC82" s="144"/>
      <c r="POD82" s="144"/>
      <c r="POE82" s="144"/>
      <c r="POF82" s="144"/>
      <c r="POG82" s="144"/>
      <c r="POH82" s="144"/>
      <c r="POI82" s="144"/>
      <c r="POJ82" s="144"/>
      <c r="POK82" s="144"/>
      <c r="POL82" s="144"/>
      <c r="POM82" s="144"/>
      <c r="PON82" s="144"/>
      <c r="POO82" s="144"/>
      <c r="POP82" s="144"/>
      <c r="POQ82" s="144"/>
      <c r="POR82" s="144"/>
      <c r="POS82" s="144"/>
      <c r="POT82" s="144"/>
      <c r="POU82" s="144"/>
      <c r="POV82" s="144"/>
      <c r="POW82" s="144"/>
      <c r="POX82" s="144"/>
      <c r="POY82" s="144"/>
      <c r="POZ82" s="144"/>
      <c r="PPA82" s="144"/>
      <c r="PPB82" s="144"/>
      <c r="PPC82" s="144"/>
      <c r="PPD82" s="144"/>
      <c r="PPE82" s="144"/>
      <c r="PPF82" s="144"/>
      <c r="PPG82" s="144"/>
      <c r="PPH82" s="144"/>
      <c r="PPI82" s="144"/>
      <c r="PPJ82" s="144"/>
      <c r="PPK82" s="144"/>
      <c r="PPL82" s="144"/>
      <c r="PPM82" s="144"/>
      <c r="PPN82" s="144"/>
      <c r="PPO82" s="144"/>
      <c r="PPP82" s="144"/>
      <c r="PPQ82" s="144"/>
      <c r="PPR82" s="144"/>
      <c r="PPS82" s="144"/>
      <c r="PPT82" s="144"/>
      <c r="PPU82" s="144"/>
      <c r="PPV82" s="144"/>
      <c r="PPW82" s="144"/>
      <c r="PPX82" s="144"/>
      <c r="PPY82" s="144"/>
      <c r="PPZ82" s="144"/>
      <c r="PQA82" s="144"/>
      <c r="PQB82" s="144"/>
      <c r="PQC82" s="144"/>
      <c r="PQD82" s="144"/>
      <c r="PQE82" s="144"/>
      <c r="PQF82" s="144"/>
      <c r="PQG82" s="144"/>
      <c r="PQH82" s="144"/>
      <c r="PQI82" s="144"/>
      <c r="PQJ82" s="144"/>
      <c r="PQK82" s="144"/>
      <c r="PQL82" s="144"/>
      <c r="PQM82" s="144"/>
      <c r="PQN82" s="144"/>
      <c r="PQO82" s="144"/>
      <c r="PQP82" s="144"/>
      <c r="PQQ82" s="144"/>
      <c r="PQR82" s="144"/>
      <c r="PQS82" s="144"/>
      <c r="PQT82" s="144"/>
      <c r="PQU82" s="144"/>
      <c r="PQV82" s="144"/>
      <c r="PQW82" s="144"/>
      <c r="PQX82" s="144"/>
      <c r="PQY82" s="144"/>
      <c r="PQZ82" s="144"/>
      <c r="PRA82" s="144"/>
      <c r="PRB82" s="144"/>
      <c r="PRC82" s="144"/>
      <c r="PRD82" s="144"/>
      <c r="PRE82" s="144"/>
      <c r="PRF82" s="144"/>
      <c r="PRG82" s="144"/>
      <c r="PRH82" s="144"/>
      <c r="PRI82" s="144"/>
      <c r="PRJ82" s="144"/>
      <c r="PRK82" s="144"/>
      <c r="PRL82" s="144"/>
      <c r="PRM82" s="144"/>
      <c r="PRN82" s="144"/>
      <c r="PRO82" s="144"/>
      <c r="PRP82" s="144"/>
      <c r="PRQ82" s="144"/>
      <c r="PRR82" s="144"/>
      <c r="PRS82" s="144"/>
      <c r="PRT82" s="144"/>
      <c r="PRU82" s="144"/>
      <c r="PRV82" s="144"/>
      <c r="PRW82" s="144"/>
      <c r="PRX82" s="144"/>
      <c r="PRY82" s="144"/>
      <c r="PRZ82" s="144"/>
      <c r="PSA82" s="144"/>
      <c r="PSB82" s="144"/>
      <c r="PSC82" s="144"/>
      <c r="PSD82" s="144"/>
      <c r="PSE82" s="144"/>
      <c r="PSF82" s="144"/>
      <c r="PSG82" s="144"/>
      <c r="PSH82" s="144"/>
      <c r="PSI82" s="144"/>
      <c r="PSJ82" s="144"/>
      <c r="PSK82" s="144"/>
      <c r="PSL82" s="144"/>
      <c r="PSM82" s="144"/>
      <c r="PSN82" s="144"/>
      <c r="PSO82" s="144"/>
      <c r="PSP82" s="144"/>
      <c r="PSQ82" s="144"/>
      <c r="PSR82" s="144"/>
      <c r="PSS82" s="144"/>
      <c r="PST82" s="144"/>
      <c r="PSU82" s="144"/>
      <c r="PSV82" s="144"/>
      <c r="PSW82" s="144"/>
      <c r="PSX82" s="144"/>
      <c r="PSY82" s="144"/>
      <c r="PSZ82" s="144"/>
      <c r="PTA82" s="144"/>
      <c r="PTB82" s="144"/>
      <c r="PTC82" s="144"/>
      <c r="PTD82" s="144"/>
      <c r="PTE82" s="144"/>
      <c r="PTF82" s="144"/>
      <c r="PTG82" s="144"/>
      <c r="PTH82" s="144"/>
      <c r="PTI82" s="144"/>
      <c r="PTJ82" s="144"/>
      <c r="PTK82" s="144"/>
      <c r="PTL82" s="144"/>
      <c r="PTM82" s="144"/>
      <c r="PTN82" s="144"/>
      <c r="PTO82" s="144"/>
      <c r="PTP82" s="144"/>
      <c r="PTQ82" s="144"/>
      <c r="PTR82" s="144"/>
      <c r="PTS82" s="144"/>
      <c r="PTT82" s="144"/>
      <c r="PTU82" s="144"/>
      <c r="PTV82" s="144"/>
      <c r="PTW82" s="144"/>
      <c r="PTX82" s="144"/>
      <c r="PTY82" s="144"/>
      <c r="PTZ82" s="144"/>
      <c r="PUA82" s="144"/>
      <c r="PUB82" s="144"/>
      <c r="PUC82" s="144"/>
      <c r="PUD82" s="144"/>
      <c r="PUE82" s="144"/>
      <c r="PUF82" s="144"/>
      <c r="PUG82" s="144"/>
      <c r="PUH82" s="144"/>
      <c r="PUI82" s="144"/>
      <c r="PUJ82" s="144"/>
      <c r="PUK82" s="144"/>
      <c r="PUL82" s="144"/>
      <c r="PUM82" s="144"/>
      <c r="PUN82" s="144"/>
      <c r="PUO82" s="144"/>
      <c r="PUP82" s="144"/>
      <c r="PUQ82" s="144"/>
      <c r="PUR82" s="144"/>
      <c r="PUS82" s="144"/>
      <c r="PUT82" s="144"/>
      <c r="PUU82" s="144"/>
      <c r="PUV82" s="144"/>
      <c r="PUW82" s="144"/>
      <c r="PUX82" s="144"/>
      <c r="PUY82" s="144"/>
      <c r="PUZ82" s="144"/>
      <c r="PVA82" s="144"/>
      <c r="PVB82" s="144"/>
      <c r="PVC82" s="144"/>
      <c r="PVD82" s="144"/>
      <c r="PVE82" s="144"/>
      <c r="PVF82" s="144"/>
      <c r="PVG82" s="144"/>
      <c r="PVH82" s="144"/>
      <c r="PVI82" s="144"/>
      <c r="PVJ82" s="144"/>
      <c r="PVK82" s="144"/>
      <c r="PVL82" s="144"/>
      <c r="PVM82" s="144"/>
      <c r="PVN82" s="144"/>
      <c r="PVO82" s="144"/>
      <c r="PVP82" s="144"/>
      <c r="PVQ82" s="144"/>
      <c r="PVR82" s="144"/>
      <c r="PVS82" s="144"/>
      <c r="PVT82" s="144"/>
      <c r="PVU82" s="144"/>
      <c r="PVV82" s="144"/>
      <c r="PVW82" s="144"/>
      <c r="PVX82" s="144"/>
      <c r="PVY82" s="144"/>
      <c r="PVZ82" s="144"/>
      <c r="PWA82" s="144"/>
      <c r="PWB82" s="144"/>
      <c r="PWC82" s="144"/>
      <c r="PWD82" s="144"/>
      <c r="PWE82" s="144"/>
      <c r="PWF82" s="144"/>
      <c r="PWG82" s="144"/>
      <c r="PWH82" s="144"/>
      <c r="PWI82" s="144"/>
      <c r="PWJ82" s="144"/>
      <c r="PWK82" s="144"/>
      <c r="PWL82" s="144"/>
      <c r="PWM82" s="144"/>
      <c r="PWN82" s="144"/>
      <c r="PWO82" s="144"/>
      <c r="PWP82" s="144"/>
      <c r="PWQ82" s="144"/>
      <c r="PWR82" s="144"/>
      <c r="PWS82" s="144"/>
      <c r="PWT82" s="144"/>
      <c r="PWU82" s="144"/>
      <c r="PWV82" s="144"/>
      <c r="PWW82" s="144"/>
      <c r="PWX82" s="144"/>
      <c r="PWY82" s="144"/>
      <c r="PWZ82" s="144"/>
      <c r="PXA82" s="144"/>
      <c r="PXB82" s="144"/>
      <c r="PXC82" s="144"/>
      <c r="PXD82" s="144"/>
      <c r="PXE82" s="144"/>
      <c r="PXF82" s="144"/>
      <c r="PXG82" s="144"/>
      <c r="PXH82" s="144"/>
      <c r="PXI82" s="144"/>
      <c r="PXJ82" s="144"/>
      <c r="PXK82" s="144"/>
      <c r="PXL82" s="144"/>
      <c r="PXM82" s="144"/>
      <c r="PXN82" s="144"/>
      <c r="PXO82" s="144"/>
      <c r="PXP82" s="144"/>
      <c r="PXQ82" s="144"/>
      <c r="PXR82" s="144"/>
      <c r="PXS82" s="144"/>
      <c r="PXT82" s="144"/>
      <c r="PXU82" s="144"/>
      <c r="PXV82" s="144"/>
      <c r="PXW82" s="144"/>
      <c r="PXX82" s="144"/>
      <c r="PXY82" s="144"/>
      <c r="PXZ82" s="144"/>
      <c r="PYA82" s="144"/>
      <c r="PYB82" s="144"/>
      <c r="PYC82" s="144"/>
      <c r="PYD82" s="144"/>
      <c r="PYE82" s="144"/>
      <c r="PYF82" s="144"/>
      <c r="PYG82" s="144"/>
      <c r="PYH82" s="144"/>
      <c r="PYI82" s="144"/>
      <c r="PYJ82" s="144"/>
      <c r="PYK82" s="144"/>
      <c r="PYL82" s="144"/>
      <c r="PYM82" s="144"/>
      <c r="PYN82" s="144"/>
      <c r="PYO82" s="144"/>
      <c r="PYP82" s="144"/>
      <c r="PYQ82" s="144"/>
      <c r="PYR82" s="144"/>
      <c r="PYS82" s="144"/>
      <c r="PYT82" s="144"/>
      <c r="PYU82" s="144"/>
      <c r="PYV82" s="144"/>
      <c r="PYW82" s="144"/>
      <c r="PYX82" s="144"/>
      <c r="PYY82" s="144"/>
      <c r="PYZ82" s="144"/>
      <c r="PZA82" s="144"/>
      <c r="PZB82" s="144"/>
      <c r="PZC82" s="144"/>
      <c r="PZD82" s="144"/>
      <c r="PZE82" s="144"/>
      <c r="PZF82" s="144"/>
      <c r="PZG82" s="144"/>
      <c r="PZH82" s="144"/>
      <c r="PZI82" s="144"/>
      <c r="PZJ82" s="144"/>
      <c r="PZK82" s="144"/>
      <c r="PZL82" s="144"/>
      <c r="PZM82" s="144"/>
      <c r="PZN82" s="144"/>
      <c r="PZO82" s="144"/>
      <c r="PZP82" s="144"/>
      <c r="PZQ82" s="144"/>
      <c r="PZR82" s="144"/>
      <c r="PZS82" s="144"/>
      <c r="PZT82" s="144"/>
      <c r="PZU82" s="144"/>
      <c r="PZV82" s="144"/>
      <c r="PZW82" s="144"/>
      <c r="PZX82" s="144"/>
      <c r="PZY82" s="144"/>
      <c r="PZZ82" s="144"/>
      <c r="QAA82" s="144"/>
      <c r="QAB82" s="144"/>
      <c r="QAC82" s="144"/>
      <c r="QAD82" s="144"/>
      <c r="QAE82" s="144"/>
      <c r="QAF82" s="144"/>
      <c r="QAG82" s="144"/>
      <c r="QAH82" s="144"/>
      <c r="QAI82" s="144"/>
      <c r="QAJ82" s="144"/>
      <c r="QAK82" s="144"/>
      <c r="QAL82" s="144"/>
      <c r="QAM82" s="144"/>
      <c r="QAN82" s="144"/>
      <c r="QAO82" s="144"/>
      <c r="QAP82" s="144"/>
      <c r="QAQ82" s="144"/>
      <c r="QAR82" s="144"/>
      <c r="QAS82" s="144"/>
      <c r="QAT82" s="144"/>
      <c r="QAU82" s="144"/>
      <c r="QAV82" s="144"/>
      <c r="QAW82" s="144"/>
      <c r="QAX82" s="144"/>
      <c r="QAY82" s="144"/>
      <c r="QAZ82" s="144"/>
      <c r="QBA82" s="144"/>
      <c r="QBB82" s="144"/>
      <c r="QBC82" s="144"/>
      <c r="QBD82" s="144"/>
      <c r="QBE82" s="144"/>
      <c r="QBF82" s="144"/>
      <c r="QBG82" s="144"/>
      <c r="QBH82" s="144"/>
      <c r="QBI82" s="144"/>
      <c r="QBJ82" s="144"/>
      <c r="QBK82" s="144"/>
      <c r="QBL82" s="144"/>
      <c r="QBM82" s="144"/>
      <c r="QBN82" s="144"/>
      <c r="QBO82" s="144"/>
      <c r="QBP82" s="144"/>
      <c r="QBQ82" s="144"/>
      <c r="QBR82" s="144"/>
      <c r="QBS82" s="144"/>
      <c r="QBT82" s="144"/>
      <c r="QBU82" s="144"/>
      <c r="QBV82" s="144"/>
      <c r="QBW82" s="144"/>
      <c r="QBX82" s="144"/>
      <c r="QBY82" s="144"/>
      <c r="QBZ82" s="144"/>
      <c r="QCA82" s="144"/>
      <c r="QCB82" s="144"/>
      <c r="QCC82" s="144"/>
      <c r="QCD82" s="144"/>
      <c r="QCE82" s="144"/>
      <c r="QCF82" s="144"/>
      <c r="QCG82" s="144"/>
      <c r="QCH82" s="144"/>
      <c r="QCI82" s="144"/>
      <c r="QCJ82" s="144"/>
      <c r="QCK82" s="144"/>
      <c r="QCL82" s="144"/>
      <c r="QCM82" s="144"/>
      <c r="QCN82" s="144"/>
      <c r="QCO82" s="144"/>
      <c r="QCP82" s="144"/>
      <c r="QCQ82" s="144"/>
      <c r="QCR82" s="144"/>
      <c r="QCS82" s="144"/>
      <c r="QCT82" s="144"/>
      <c r="QCU82" s="144"/>
      <c r="QCV82" s="144"/>
      <c r="QCW82" s="144"/>
      <c r="QCX82" s="144"/>
      <c r="QCY82" s="144"/>
      <c r="QCZ82" s="144"/>
      <c r="QDA82" s="144"/>
      <c r="QDB82" s="144"/>
      <c r="QDC82" s="144"/>
      <c r="QDD82" s="144"/>
      <c r="QDE82" s="144"/>
      <c r="QDF82" s="144"/>
      <c r="QDG82" s="144"/>
      <c r="QDH82" s="144"/>
      <c r="QDI82" s="144"/>
      <c r="QDJ82" s="144"/>
      <c r="QDK82" s="144"/>
      <c r="QDL82" s="144"/>
      <c r="QDM82" s="144"/>
      <c r="QDN82" s="144"/>
      <c r="QDO82" s="144"/>
      <c r="QDP82" s="144"/>
      <c r="QDQ82" s="144"/>
      <c r="QDR82" s="144"/>
      <c r="QDS82" s="144"/>
      <c r="QDT82" s="144"/>
      <c r="QDU82" s="144"/>
      <c r="QDV82" s="144"/>
      <c r="QDW82" s="144"/>
      <c r="QDX82" s="144"/>
      <c r="QDY82" s="144"/>
      <c r="QDZ82" s="144"/>
      <c r="QEA82" s="144"/>
      <c r="QEB82" s="144"/>
      <c r="QEC82" s="144"/>
      <c r="QED82" s="144"/>
      <c r="QEE82" s="144"/>
      <c r="QEF82" s="144"/>
      <c r="QEG82" s="144"/>
      <c r="QEH82" s="144"/>
      <c r="QEI82" s="144"/>
      <c r="QEJ82" s="144"/>
      <c r="QEK82" s="144"/>
      <c r="QEL82" s="144"/>
      <c r="QEM82" s="144"/>
      <c r="QEN82" s="144"/>
      <c r="QEO82" s="144"/>
      <c r="QEP82" s="144"/>
      <c r="QEQ82" s="144"/>
      <c r="QER82" s="144"/>
      <c r="QES82" s="144"/>
      <c r="QET82" s="144"/>
      <c r="QEU82" s="144"/>
      <c r="QEV82" s="144"/>
      <c r="QEW82" s="144"/>
      <c r="QEX82" s="144"/>
      <c r="QEY82" s="144"/>
      <c r="QEZ82" s="144"/>
      <c r="QFA82" s="144"/>
      <c r="QFB82" s="144"/>
      <c r="QFC82" s="144"/>
      <c r="QFD82" s="144"/>
      <c r="QFE82" s="144"/>
      <c r="QFF82" s="144"/>
      <c r="QFG82" s="144"/>
      <c r="QFH82" s="144"/>
      <c r="QFI82" s="144"/>
      <c r="QFJ82" s="144"/>
      <c r="QFK82" s="144"/>
      <c r="QFL82" s="144"/>
      <c r="QFM82" s="144"/>
      <c r="QFN82" s="144"/>
      <c r="QFO82" s="144"/>
      <c r="QFP82" s="144"/>
      <c r="QFQ82" s="144"/>
      <c r="QFR82" s="144"/>
      <c r="QFS82" s="144"/>
      <c r="QFT82" s="144"/>
      <c r="QFU82" s="144"/>
      <c r="QFV82" s="144"/>
      <c r="QFW82" s="144"/>
      <c r="QFX82" s="144"/>
      <c r="QFY82" s="144"/>
      <c r="QFZ82" s="144"/>
      <c r="QGA82" s="144"/>
      <c r="QGB82" s="144"/>
      <c r="QGC82" s="144"/>
      <c r="QGD82" s="144"/>
      <c r="QGE82" s="144"/>
      <c r="QGF82" s="144"/>
      <c r="QGG82" s="144"/>
      <c r="QGH82" s="144"/>
      <c r="QGI82" s="144"/>
      <c r="QGJ82" s="144"/>
      <c r="QGK82" s="144"/>
      <c r="QGL82" s="144"/>
      <c r="QGM82" s="144"/>
      <c r="QGN82" s="144"/>
      <c r="QGO82" s="144"/>
      <c r="QGP82" s="144"/>
      <c r="QGQ82" s="144"/>
      <c r="QGR82" s="144"/>
      <c r="QGS82" s="144"/>
      <c r="QGT82" s="144"/>
      <c r="QGU82" s="144"/>
      <c r="QGV82" s="144"/>
      <c r="QGW82" s="144"/>
      <c r="QGX82" s="144"/>
      <c r="QGY82" s="144"/>
      <c r="QGZ82" s="144"/>
      <c r="QHA82" s="144"/>
      <c r="QHB82" s="144"/>
      <c r="QHC82" s="144"/>
      <c r="QHD82" s="144"/>
      <c r="QHE82" s="144"/>
      <c r="QHF82" s="144"/>
      <c r="QHG82" s="144"/>
      <c r="QHH82" s="144"/>
      <c r="QHI82" s="144"/>
      <c r="QHJ82" s="144"/>
      <c r="QHK82" s="144"/>
      <c r="QHL82" s="144"/>
      <c r="QHM82" s="144"/>
      <c r="QHN82" s="144"/>
      <c r="QHO82" s="144"/>
      <c r="QHP82" s="144"/>
      <c r="QHQ82" s="144"/>
      <c r="QHR82" s="144"/>
      <c r="QHS82" s="144"/>
      <c r="QHT82" s="144"/>
      <c r="QHU82" s="144"/>
      <c r="QHV82" s="144"/>
      <c r="QHW82" s="144"/>
      <c r="QHX82" s="144"/>
      <c r="QHY82" s="144"/>
      <c r="QHZ82" s="144"/>
      <c r="QIA82" s="144"/>
      <c r="QIB82" s="144"/>
      <c r="QIC82" s="144"/>
      <c r="QID82" s="144"/>
      <c r="QIE82" s="144"/>
      <c r="QIF82" s="144"/>
      <c r="QIG82" s="144"/>
      <c r="QIH82" s="144"/>
      <c r="QII82" s="144"/>
      <c r="QIJ82" s="144"/>
      <c r="QIK82" s="144"/>
      <c r="QIL82" s="144"/>
      <c r="QIM82" s="144"/>
      <c r="QIN82" s="144"/>
      <c r="QIO82" s="144"/>
      <c r="QIP82" s="144"/>
      <c r="QIQ82" s="144"/>
      <c r="QIR82" s="144"/>
      <c r="QIS82" s="144"/>
      <c r="QIT82" s="144"/>
      <c r="QIU82" s="144"/>
      <c r="QIV82" s="144"/>
      <c r="QIW82" s="144"/>
      <c r="QIX82" s="144"/>
      <c r="QIY82" s="144"/>
      <c r="QIZ82" s="144"/>
      <c r="QJA82" s="144"/>
      <c r="QJB82" s="144"/>
      <c r="QJC82" s="144"/>
      <c r="QJD82" s="144"/>
      <c r="QJE82" s="144"/>
      <c r="QJF82" s="144"/>
      <c r="QJG82" s="144"/>
      <c r="QJH82" s="144"/>
      <c r="QJI82" s="144"/>
      <c r="QJJ82" s="144"/>
      <c r="QJK82" s="144"/>
      <c r="QJL82" s="144"/>
      <c r="QJM82" s="144"/>
      <c r="QJN82" s="144"/>
      <c r="QJO82" s="144"/>
      <c r="QJP82" s="144"/>
      <c r="QJQ82" s="144"/>
      <c r="QJR82" s="144"/>
      <c r="QJS82" s="144"/>
      <c r="QJT82" s="144"/>
      <c r="QJU82" s="144"/>
      <c r="QJV82" s="144"/>
      <c r="QJW82" s="144"/>
      <c r="QJX82" s="144"/>
      <c r="QJY82" s="144"/>
      <c r="QJZ82" s="144"/>
      <c r="QKA82" s="144"/>
      <c r="QKB82" s="144"/>
      <c r="QKC82" s="144"/>
      <c r="QKD82" s="144"/>
      <c r="QKE82" s="144"/>
      <c r="QKF82" s="144"/>
      <c r="QKG82" s="144"/>
      <c r="QKH82" s="144"/>
      <c r="QKI82" s="144"/>
      <c r="QKJ82" s="144"/>
      <c r="QKK82" s="144"/>
      <c r="QKL82" s="144"/>
      <c r="QKM82" s="144"/>
      <c r="QKN82" s="144"/>
      <c r="QKO82" s="144"/>
      <c r="QKP82" s="144"/>
      <c r="QKQ82" s="144"/>
      <c r="QKR82" s="144"/>
      <c r="QKS82" s="144"/>
      <c r="QKT82" s="144"/>
      <c r="QKU82" s="144"/>
      <c r="QKV82" s="144"/>
      <c r="QKW82" s="144"/>
      <c r="QKX82" s="144"/>
      <c r="QKY82" s="144"/>
      <c r="QKZ82" s="144"/>
      <c r="QLA82" s="144"/>
      <c r="QLB82" s="144"/>
      <c r="QLC82" s="144"/>
      <c r="QLD82" s="144"/>
      <c r="QLE82" s="144"/>
      <c r="QLF82" s="144"/>
      <c r="QLG82" s="144"/>
      <c r="QLH82" s="144"/>
      <c r="QLI82" s="144"/>
      <c r="QLJ82" s="144"/>
      <c r="QLK82" s="144"/>
      <c r="QLL82" s="144"/>
      <c r="QLM82" s="144"/>
      <c r="QLN82" s="144"/>
      <c r="QLO82" s="144"/>
      <c r="QLP82" s="144"/>
      <c r="QLQ82" s="144"/>
      <c r="QLR82" s="144"/>
      <c r="QLS82" s="144"/>
      <c r="QLT82" s="144"/>
      <c r="QLU82" s="144"/>
      <c r="QLV82" s="144"/>
      <c r="QLW82" s="144"/>
      <c r="QLX82" s="144"/>
      <c r="QLY82" s="144"/>
      <c r="QLZ82" s="144"/>
      <c r="QMA82" s="144"/>
      <c r="QMB82" s="144"/>
      <c r="QMC82" s="144"/>
      <c r="QMD82" s="144"/>
      <c r="QME82" s="144"/>
      <c r="QMF82" s="144"/>
      <c r="QMG82" s="144"/>
      <c r="QMH82" s="144"/>
      <c r="QMI82" s="144"/>
      <c r="QMJ82" s="144"/>
      <c r="QMK82" s="144"/>
      <c r="QML82" s="144"/>
      <c r="QMM82" s="144"/>
      <c r="QMN82" s="144"/>
      <c r="QMO82" s="144"/>
      <c r="QMP82" s="144"/>
      <c r="QMQ82" s="144"/>
      <c r="QMR82" s="144"/>
      <c r="QMS82" s="144"/>
      <c r="QMT82" s="144"/>
      <c r="QMU82" s="144"/>
      <c r="QMV82" s="144"/>
      <c r="QMW82" s="144"/>
      <c r="QMX82" s="144"/>
      <c r="QMY82" s="144"/>
      <c r="QMZ82" s="144"/>
      <c r="QNA82" s="144"/>
      <c r="QNB82" s="144"/>
      <c r="QNC82" s="144"/>
      <c r="QND82" s="144"/>
      <c r="QNE82" s="144"/>
      <c r="QNF82" s="144"/>
      <c r="QNG82" s="144"/>
      <c r="QNH82" s="144"/>
      <c r="QNI82" s="144"/>
      <c r="QNJ82" s="144"/>
      <c r="QNK82" s="144"/>
      <c r="QNL82" s="144"/>
      <c r="QNM82" s="144"/>
      <c r="QNN82" s="144"/>
      <c r="QNO82" s="144"/>
      <c r="QNP82" s="144"/>
      <c r="QNQ82" s="144"/>
      <c r="QNR82" s="144"/>
      <c r="QNS82" s="144"/>
      <c r="QNT82" s="144"/>
      <c r="QNU82" s="144"/>
      <c r="QNV82" s="144"/>
      <c r="QNW82" s="144"/>
      <c r="QNX82" s="144"/>
      <c r="QNY82" s="144"/>
      <c r="QNZ82" s="144"/>
      <c r="QOA82" s="144"/>
      <c r="QOB82" s="144"/>
      <c r="QOC82" s="144"/>
      <c r="QOD82" s="144"/>
      <c r="QOE82" s="144"/>
      <c r="QOF82" s="144"/>
      <c r="QOG82" s="144"/>
      <c r="QOH82" s="144"/>
      <c r="QOI82" s="144"/>
      <c r="QOJ82" s="144"/>
      <c r="QOK82" s="144"/>
      <c r="QOL82" s="144"/>
      <c r="QOM82" s="144"/>
      <c r="QON82" s="144"/>
      <c r="QOO82" s="144"/>
      <c r="QOP82" s="144"/>
      <c r="QOQ82" s="144"/>
      <c r="QOR82" s="144"/>
      <c r="QOS82" s="144"/>
      <c r="QOT82" s="144"/>
      <c r="QOU82" s="144"/>
      <c r="QOV82" s="144"/>
      <c r="QOW82" s="144"/>
      <c r="QOX82" s="144"/>
      <c r="QOY82" s="144"/>
      <c r="QOZ82" s="144"/>
      <c r="QPA82" s="144"/>
      <c r="QPB82" s="144"/>
      <c r="QPC82" s="144"/>
      <c r="QPD82" s="144"/>
      <c r="QPE82" s="144"/>
      <c r="QPF82" s="144"/>
      <c r="QPG82" s="144"/>
      <c r="QPH82" s="144"/>
      <c r="QPI82" s="144"/>
      <c r="QPJ82" s="144"/>
      <c r="QPK82" s="144"/>
      <c r="QPL82" s="144"/>
      <c r="QPM82" s="144"/>
      <c r="QPN82" s="144"/>
      <c r="QPO82" s="144"/>
      <c r="QPP82" s="144"/>
      <c r="QPQ82" s="144"/>
      <c r="QPR82" s="144"/>
      <c r="QPS82" s="144"/>
      <c r="QPT82" s="144"/>
      <c r="QPU82" s="144"/>
      <c r="QPV82" s="144"/>
      <c r="QPW82" s="144"/>
      <c r="QPX82" s="144"/>
      <c r="QPY82" s="144"/>
      <c r="QPZ82" s="144"/>
      <c r="QQA82" s="144"/>
      <c r="QQB82" s="144"/>
      <c r="QQC82" s="144"/>
      <c r="QQD82" s="144"/>
      <c r="QQE82" s="144"/>
      <c r="QQF82" s="144"/>
      <c r="QQG82" s="144"/>
      <c r="QQH82" s="144"/>
      <c r="QQI82" s="144"/>
      <c r="QQJ82" s="144"/>
      <c r="QQK82" s="144"/>
      <c r="QQL82" s="144"/>
      <c r="QQM82" s="144"/>
      <c r="QQN82" s="144"/>
      <c r="QQO82" s="144"/>
      <c r="QQP82" s="144"/>
      <c r="QQQ82" s="144"/>
      <c r="QQR82" s="144"/>
      <c r="QQS82" s="144"/>
      <c r="QQT82" s="144"/>
      <c r="QQU82" s="144"/>
      <c r="QQV82" s="144"/>
      <c r="QQW82" s="144"/>
      <c r="QQX82" s="144"/>
      <c r="QQY82" s="144"/>
      <c r="QQZ82" s="144"/>
      <c r="QRA82" s="144"/>
      <c r="QRB82" s="144"/>
      <c r="QRC82" s="144"/>
      <c r="QRD82" s="144"/>
      <c r="QRE82" s="144"/>
      <c r="QRF82" s="144"/>
      <c r="QRG82" s="144"/>
      <c r="QRH82" s="144"/>
      <c r="QRI82" s="144"/>
      <c r="QRJ82" s="144"/>
      <c r="QRK82" s="144"/>
      <c r="QRL82" s="144"/>
      <c r="QRM82" s="144"/>
      <c r="QRN82" s="144"/>
      <c r="QRO82" s="144"/>
      <c r="QRP82" s="144"/>
      <c r="QRQ82" s="144"/>
      <c r="QRR82" s="144"/>
      <c r="QRS82" s="144"/>
      <c r="QRT82" s="144"/>
      <c r="QRU82" s="144"/>
      <c r="QRV82" s="144"/>
      <c r="QRW82" s="144"/>
      <c r="QRX82" s="144"/>
      <c r="QRY82" s="144"/>
      <c r="QRZ82" s="144"/>
      <c r="QSA82" s="144"/>
      <c r="QSB82" s="144"/>
      <c r="QSC82" s="144"/>
      <c r="QSD82" s="144"/>
      <c r="QSE82" s="144"/>
      <c r="QSF82" s="144"/>
      <c r="QSG82" s="144"/>
      <c r="QSH82" s="144"/>
      <c r="QSI82" s="144"/>
      <c r="QSJ82" s="144"/>
      <c r="QSK82" s="144"/>
      <c r="QSL82" s="144"/>
      <c r="QSM82" s="144"/>
      <c r="QSN82" s="144"/>
      <c r="QSO82" s="144"/>
      <c r="QSP82" s="144"/>
      <c r="QSQ82" s="144"/>
      <c r="QSR82" s="144"/>
      <c r="QSS82" s="144"/>
      <c r="QST82" s="144"/>
      <c r="QSU82" s="144"/>
      <c r="QSV82" s="144"/>
      <c r="QSW82" s="144"/>
      <c r="QSX82" s="144"/>
      <c r="QSY82" s="144"/>
      <c r="QSZ82" s="144"/>
      <c r="QTA82" s="144"/>
      <c r="QTB82" s="144"/>
      <c r="QTC82" s="144"/>
      <c r="QTD82" s="144"/>
      <c r="QTE82" s="144"/>
      <c r="QTF82" s="144"/>
      <c r="QTG82" s="144"/>
      <c r="QTH82" s="144"/>
      <c r="QTI82" s="144"/>
      <c r="QTJ82" s="144"/>
      <c r="QTK82" s="144"/>
      <c r="QTL82" s="144"/>
      <c r="QTM82" s="144"/>
      <c r="QTN82" s="144"/>
      <c r="QTO82" s="144"/>
      <c r="QTP82" s="144"/>
      <c r="QTQ82" s="144"/>
      <c r="QTR82" s="144"/>
      <c r="QTS82" s="144"/>
      <c r="QTT82" s="144"/>
      <c r="QTU82" s="144"/>
      <c r="QTV82" s="144"/>
      <c r="QTW82" s="144"/>
      <c r="QTX82" s="144"/>
      <c r="QTY82" s="144"/>
      <c r="QTZ82" s="144"/>
      <c r="QUA82" s="144"/>
      <c r="QUB82" s="144"/>
      <c r="QUC82" s="144"/>
      <c r="QUD82" s="144"/>
      <c r="QUE82" s="144"/>
      <c r="QUF82" s="144"/>
      <c r="QUG82" s="144"/>
      <c r="QUH82" s="144"/>
      <c r="QUI82" s="144"/>
      <c r="QUJ82" s="144"/>
      <c r="QUK82" s="144"/>
      <c r="QUL82" s="144"/>
      <c r="QUM82" s="144"/>
      <c r="QUN82" s="144"/>
      <c r="QUO82" s="144"/>
      <c r="QUP82" s="144"/>
      <c r="QUQ82" s="144"/>
      <c r="QUR82" s="144"/>
      <c r="QUS82" s="144"/>
      <c r="QUT82" s="144"/>
      <c r="QUU82" s="144"/>
      <c r="QUV82" s="144"/>
      <c r="QUW82" s="144"/>
      <c r="QUX82" s="144"/>
      <c r="QUY82" s="144"/>
      <c r="QUZ82" s="144"/>
      <c r="QVA82" s="144"/>
      <c r="QVB82" s="144"/>
      <c r="QVC82" s="144"/>
      <c r="QVD82" s="144"/>
      <c r="QVE82" s="144"/>
      <c r="QVF82" s="144"/>
      <c r="QVG82" s="144"/>
      <c r="QVH82" s="144"/>
      <c r="QVI82" s="144"/>
      <c r="QVJ82" s="144"/>
      <c r="QVK82" s="144"/>
      <c r="QVL82" s="144"/>
      <c r="QVM82" s="144"/>
      <c r="QVN82" s="144"/>
      <c r="QVO82" s="144"/>
      <c r="QVP82" s="144"/>
      <c r="QVQ82" s="144"/>
      <c r="QVR82" s="144"/>
      <c r="QVS82" s="144"/>
      <c r="QVT82" s="144"/>
      <c r="QVU82" s="144"/>
      <c r="QVV82" s="144"/>
      <c r="QVW82" s="144"/>
      <c r="QVX82" s="144"/>
      <c r="QVY82" s="144"/>
      <c r="QVZ82" s="144"/>
      <c r="QWA82" s="144"/>
      <c r="QWB82" s="144"/>
      <c r="QWC82" s="144"/>
      <c r="QWD82" s="144"/>
      <c r="QWE82" s="144"/>
      <c r="QWF82" s="144"/>
      <c r="QWG82" s="144"/>
      <c r="QWH82" s="144"/>
      <c r="QWI82" s="144"/>
      <c r="QWJ82" s="144"/>
      <c r="QWK82" s="144"/>
      <c r="QWL82" s="144"/>
      <c r="QWM82" s="144"/>
      <c r="QWN82" s="144"/>
      <c r="QWO82" s="144"/>
      <c r="QWP82" s="144"/>
      <c r="QWQ82" s="144"/>
      <c r="QWR82" s="144"/>
      <c r="QWS82" s="144"/>
      <c r="QWT82" s="144"/>
      <c r="QWU82" s="144"/>
      <c r="QWV82" s="144"/>
      <c r="QWW82" s="144"/>
      <c r="QWX82" s="144"/>
      <c r="QWY82" s="144"/>
      <c r="QWZ82" s="144"/>
      <c r="QXA82" s="144"/>
      <c r="QXB82" s="144"/>
      <c r="QXC82" s="144"/>
      <c r="QXD82" s="144"/>
      <c r="QXE82" s="144"/>
      <c r="QXF82" s="144"/>
      <c r="QXG82" s="144"/>
      <c r="QXH82" s="144"/>
      <c r="QXI82" s="144"/>
      <c r="QXJ82" s="144"/>
      <c r="QXK82" s="144"/>
      <c r="QXL82" s="144"/>
      <c r="QXM82" s="144"/>
      <c r="QXN82" s="144"/>
      <c r="QXO82" s="144"/>
      <c r="QXP82" s="144"/>
      <c r="QXQ82" s="144"/>
      <c r="QXR82" s="144"/>
      <c r="QXS82" s="144"/>
      <c r="QXT82" s="144"/>
      <c r="QXU82" s="144"/>
      <c r="QXV82" s="144"/>
      <c r="QXW82" s="144"/>
      <c r="QXX82" s="144"/>
      <c r="QXY82" s="144"/>
      <c r="QXZ82" s="144"/>
      <c r="QYA82" s="144"/>
      <c r="QYB82" s="144"/>
      <c r="QYC82" s="144"/>
      <c r="QYD82" s="144"/>
      <c r="QYE82" s="144"/>
      <c r="QYF82" s="144"/>
      <c r="QYG82" s="144"/>
      <c r="QYH82" s="144"/>
      <c r="QYI82" s="144"/>
      <c r="QYJ82" s="144"/>
      <c r="QYK82" s="144"/>
      <c r="QYL82" s="144"/>
      <c r="QYM82" s="144"/>
      <c r="QYN82" s="144"/>
      <c r="QYO82" s="144"/>
      <c r="QYP82" s="144"/>
      <c r="QYQ82" s="144"/>
      <c r="QYR82" s="144"/>
      <c r="QYS82" s="144"/>
      <c r="QYT82" s="144"/>
      <c r="QYU82" s="144"/>
      <c r="QYV82" s="144"/>
      <c r="QYW82" s="144"/>
      <c r="QYX82" s="144"/>
      <c r="QYY82" s="144"/>
      <c r="QYZ82" s="144"/>
      <c r="QZA82" s="144"/>
      <c r="QZB82" s="144"/>
      <c r="QZC82" s="144"/>
      <c r="QZD82" s="144"/>
      <c r="QZE82" s="144"/>
      <c r="QZF82" s="144"/>
      <c r="QZG82" s="144"/>
      <c r="QZH82" s="144"/>
      <c r="QZI82" s="144"/>
      <c r="QZJ82" s="144"/>
      <c r="QZK82" s="144"/>
      <c r="QZL82" s="144"/>
      <c r="QZM82" s="144"/>
      <c r="QZN82" s="144"/>
      <c r="QZO82" s="144"/>
      <c r="QZP82" s="144"/>
      <c r="QZQ82" s="144"/>
      <c r="QZR82" s="144"/>
      <c r="QZS82" s="144"/>
      <c r="QZT82" s="144"/>
      <c r="QZU82" s="144"/>
      <c r="QZV82" s="144"/>
      <c r="QZW82" s="144"/>
      <c r="QZX82" s="144"/>
      <c r="QZY82" s="144"/>
      <c r="QZZ82" s="144"/>
      <c r="RAA82" s="144"/>
      <c r="RAB82" s="144"/>
      <c r="RAC82" s="144"/>
      <c r="RAD82" s="144"/>
      <c r="RAE82" s="144"/>
      <c r="RAF82" s="144"/>
      <c r="RAG82" s="144"/>
      <c r="RAH82" s="144"/>
      <c r="RAI82" s="144"/>
      <c r="RAJ82" s="144"/>
      <c r="RAK82" s="144"/>
      <c r="RAL82" s="144"/>
      <c r="RAM82" s="144"/>
      <c r="RAN82" s="144"/>
      <c r="RAO82" s="144"/>
      <c r="RAP82" s="144"/>
      <c r="RAQ82" s="144"/>
      <c r="RAR82" s="144"/>
      <c r="RAS82" s="144"/>
      <c r="RAT82" s="144"/>
      <c r="RAU82" s="144"/>
      <c r="RAV82" s="144"/>
      <c r="RAW82" s="144"/>
      <c r="RAX82" s="144"/>
      <c r="RAY82" s="144"/>
      <c r="RAZ82" s="144"/>
      <c r="RBA82" s="144"/>
      <c r="RBB82" s="144"/>
      <c r="RBC82" s="144"/>
      <c r="RBD82" s="144"/>
      <c r="RBE82" s="144"/>
      <c r="RBF82" s="144"/>
      <c r="RBG82" s="144"/>
      <c r="RBH82" s="144"/>
      <c r="RBI82" s="144"/>
      <c r="RBJ82" s="144"/>
      <c r="RBK82" s="144"/>
      <c r="RBL82" s="144"/>
      <c r="RBM82" s="144"/>
      <c r="RBN82" s="144"/>
      <c r="RBO82" s="144"/>
      <c r="RBP82" s="144"/>
      <c r="RBQ82" s="144"/>
      <c r="RBR82" s="144"/>
      <c r="RBS82" s="144"/>
      <c r="RBT82" s="144"/>
      <c r="RBU82" s="144"/>
      <c r="RBV82" s="144"/>
      <c r="RBW82" s="144"/>
      <c r="RBX82" s="144"/>
      <c r="RBY82" s="144"/>
      <c r="RBZ82" s="144"/>
      <c r="RCA82" s="144"/>
      <c r="RCB82" s="144"/>
      <c r="RCC82" s="144"/>
      <c r="RCD82" s="144"/>
      <c r="RCE82" s="144"/>
      <c r="RCF82" s="144"/>
      <c r="RCG82" s="144"/>
      <c r="RCH82" s="144"/>
      <c r="RCI82" s="144"/>
      <c r="RCJ82" s="144"/>
      <c r="RCK82" s="144"/>
      <c r="RCL82" s="144"/>
      <c r="RCM82" s="144"/>
      <c r="RCN82" s="144"/>
      <c r="RCO82" s="144"/>
      <c r="RCP82" s="144"/>
      <c r="RCQ82" s="144"/>
      <c r="RCR82" s="144"/>
      <c r="RCS82" s="144"/>
      <c r="RCT82" s="144"/>
      <c r="RCU82" s="144"/>
      <c r="RCV82" s="144"/>
      <c r="RCW82" s="144"/>
      <c r="RCX82" s="144"/>
      <c r="RCY82" s="144"/>
      <c r="RCZ82" s="144"/>
      <c r="RDA82" s="144"/>
      <c r="RDB82" s="144"/>
      <c r="RDC82" s="144"/>
      <c r="RDD82" s="144"/>
      <c r="RDE82" s="144"/>
      <c r="RDF82" s="144"/>
      <c r="RDG82" s="144"/>
      <c r="RDH82" s="144"/>
      <c r="RDI82" s="144"/>
      <c r="RDJ82" s="144"/>
      <c r="RDK82" s="144"/>
      <c r="RDL82" s="144"/>
      <c r="RDM82" s="144"/>
      <c r="RDN82" s="144"/>
      <c r="RDO82" s="144"/>
      <c r="RDP82" s="144"/>
      <c r="RDQ82" s="144"/>
      <c r="RDR82" s="144"/>
      <c r="RDS82" s="144"/>
      <c r="RDT82" s="144"/>
      <c r="RDU82" s="144"/>
      <c r="RDV82" s="144"/>
      <c r="RDW82" s="144"/>
      <c r="RDX82" s="144"/>
      <c r="RDY82" s="144"/>
      <c r="RDZ82" s="144"/>
      <c r="REA82" s="144"/>
      <c r="REB82" s="144"/>
      <c r="REC82" s="144"/>
      <c r="RED82" s="144"/>
      <c r="REE82" s="144"/>
      <c r="REF82" s="144"/>
      <c r="REG82" s="144"/>
      <c r="REH82" s="144"/>
      <c r="REI82" s="144"/>
      <c r="REJ82" s="144"/>
      <c r="REK82" s="144"/>
      <c r="REL82" s="144"/>
      <c r="REM82" s="144"/>
      <c r="REN82" s="144"/>
      <c r="REO82" s="144"/>
      <c r="REP82" s="144"/>
      <c r="REQ82" s="144"/>
      <c r="RER82" s="144"/>
      <c r="RES82" s="144"/>
      <c r="RET82" s="144"/>
      <c r="REU82" s="144"/>
      <c r="REV82" s="144"/>
      <c r="REW82" s="144"/>
      <c r="REX82" s="144"/>
      <c r="REY82" s="144"/>
      <c r="REZ82" s="144"/>
      <c r="RFA82" s="144"/>
      <c r="RFB82" s="144"/>
      <c r="RFC82" s="144"/>
      <c r="RFD82" s="144"/>
      <c r="RFE82" s="144"/>
      <c r="RFF82" s="144"/>
      <c r="RFG82" s="144"/>
      <c r="RFH82" s="144"/>
      <c r="RFI82" s="144"/>
      <c r="RFJ82" s="144"/>
      <c r="RFK82" s="144"/>
      <c r="RFL82" s="144"/>
      <c r="RFM82" s="144"/>
      <c r="RFN82" s="144"/>
      <c r="RFO82" s="144"/>
      <c r="RFP82" s="144"/>
      <c r="RFQ82" s="144"/>
      <c r="RFR82" s="144"/>
      <c r="RFS82" s="144"/>
      <c r="RFT82" s="144"/>
      <c r="RFU82" s="144"/>
      <c r="RFV82" s="144"/>
      <c r="RFW82" s="144"/>
      <c r="RFX82" s="144"/>
      <c r="RFY82" s="144"/>
      <c r="RFZ82" s="144"/>
      <c r="RGA82" s="144"/>
      <c r="RGB82" s="144"/>
      <c r="RGC82" s="144"/>
      <c r="RGD82" s="144"/>
      <c r="RGE82" s="144"/>
      <c r="RGF82" s="144"/>
      <c r="RGG82" s="144"/>
      <c r="RGH82" s="144"/>
      <c r="RGI82" s="144"/>
      <c r="RGJ82" s="144"/>
      <c r="RGK82" s="144"/>
      <c r="RGL82" s="144"/>
      <c r="RGM82" s="144"/>
      <c r="RGN82" s="144"/>
      <c r="RGO82" s="144"/>
      <c r="RGP82" s="144"/>
      <c r="RGQ82" s="144"/>
      <c r="RGR82" s="144"/>
      <c r="RGS82" s="144"/>
      <c r="RGT82" s="144"/>
      <c r="RGU82" s="144"/>
      <c r="RGV82" s="144"/>
      <c r="RGW82" s="144"/>
      <c r="RGX82" s="144"/>
      <c r="RGY82" s="144"/>
      <c r="RGZ82" s="144"/>
      <c r="RHA82" s="144"/>
      <c r="RHB82" s="144"/>
      <c r="RHC82" s="144"/>
      <c r="RHD82" s="144"/>
      <c r="RHE82" s="144"/>
      <c r="RHF82" s="144"/>
      <c r="RHG82" s="144"/>
      <c r="RHH82" s="144"/>
      <c r="RHI82" s="144"/>
      <c r="RHJ82" s="144"/>
      <c r="RHK82" s="144"/>
      <c r="RHL82" s="144"/>
      <c r="RHM82" s="144"/>
      <c r="RHN82" s="144"/>
      <c r="RHO82" s="144"/>
      <c r="RHP82" s="144"/>
      <c r="RHQ82" s="144"/>
      <c r="RHR82" s="144"/>
      <c r="RHS82" s="144"/>
      <c r="RHT82" s="144"/>
      <c r="RHU82" s="144"/>
      <c r="RHV82" s="144"/>
      <c r="RHW82" s="144"/>
      <c r="RHX82" s="144"/>
      <c r="RHY82" s="144"/>
      <c r="RHZ82" s="144"/>
      <c r="RIA82" s="144"/>
      <c r="RIB82" s="144"/>
      <c r="RIC82" s="144"/>
      <c r="RID82" s="144"/>
      <c r="RIE82" s="144"/>
      <c r="RIF82" s="144"/>
      <c r="RIG82" s="144"/>
      <c r="RIH82" s="144"/>
      <c r="RII82" s="144"/>
      <c r="RIJ82" s="144"/>
      <c r="RIK82" s="144"/>
      <c r="RIL82" s="144"/>
      <c r="RIM82" s="144"/>
      <c r="RIN82" s="144"/>
      <c r="RIO82" s="144"/>
      <c r="RIP82" s="144"/>
      <c r="RIQ82" s="144"/>
      <c r="RIR82" s="144"/>
      <c r="RIS82" s="144"/>
      <c r="RIT82" s="144"/>
      <c r="RIU82" s="144"/>
      <c r="RIV82" s="144"/>
      <c r="RIW82" s="144"/>
      <c r="RIX82" s="144"/>
      <c r="RIY82" s="144"/>
      <c r="RIZ82" s="144"/>
      <c r="RJA82" s="144"/>
      <c r="RJB82" s="144"/>
      <c r="RJC82" s="144"/>
      <c r="RJD82" s="144"/>
      <c r="RJE82" s="144"/>
      <c r="RJF82" s="144"/>
      <c r="RJG82" s="144"/>
      <c r="RJH82" s="144"/>
      <c r="RJI82" s="144"/>
      <c r="RJJ82" s="144"/>
      <c r="RJK82" s="144"/>
      <c r="RJL82" s="144"/>
      <c r="RJM82" s="144"/>
      <c r="RJN82" s="144"/>
      <c r="RJO82" s="144"/>
      <c r="RJP82" s="144"/>
      <c r="RJQ82" s="144"/>
      <c r="RJR82" s="144"/>
      <c r="RJS82" s="144"/>
      <c r="RJT82" s="144"/>
      <c r="RJU82" s="144"/>
      <c r="RJV82" s="144"/>
      <c r="RJW82" s="144"/>
      <c r="RJX82" s="144"/>
      <c r="RJY82" s="144"/>
      <c r="RJZ82" s="144"/>
      <c r="RKA82" s="144"/>
      <c r="RKB82" s="144"/>
      <c r="RKC82" s="144"/>
      <c r="RKD82" s="144"/>
      <c r="RKE82" s="144"/>
      <c r="RKF82" s="144"/>
      <c r="RKG82" s="144"/>
      <c r="RKH82" s="144"/>
      <c r="RKI82" s="144"/>
      <c r="RKJ82" s="144"/>
      <c r="RKK82" s="144"/>
      <c r="RKL82" s="144"/>
      <c r="RKM82" s="144"/>
      <c r="RKN82" s="144"/>
      <c r="RKO82" s="144"/>
      <c r="RKP82" s="144"/>
      <c r="RKQ82" s="144"/>
      <c r="RKR82" s="144"/>
      <c r="RKS82" s="144"/>
      <c r="RKT82" s="144"/>
      <c r="RKU82" s="144"/>
      <c r="RKV82" s="144"/>
      <c r="RKW82" s="144"/>
      <c r="RKX82" s="144"/>
      <c r="RKY82" s="144"/>
      <c r="RKZ82" s="144"/>
      <c r="RLA82" s="144"/>
      <c r="RLB82" s="144"/>
      <c r="RLC82" s="144"/>
      <c r="RLD82" s="144"/>
      <c r="RLE82" s="144"/>
      <c r="RLF82" s="144"/>
      <c r="RLG82" s="144"/>
      <c r="RLH82" s="144"/>
      <c r="RLI82" s="144"/>
      <c r="RLJ82" s="144"/>
      <c r="RLK82" s="144"/>
      <c r="RLL82" s="144"/>
      <c r="RLM82" s="144"/>
      <c r="RLN82" s="144"/>
      <c r="RLO82" s="144"/>
      <c r="RLP82" s="144"/>
      <c r="RLQ82" s="144"/>
      <c r="RLR82" s="144"/>
      <c r="RLS82" s="144"/>
      <c r="RLT82" s="144"/>
      <c r="RLU82" s="144"/>
      <c r="RLV82" s="144"/>
      <c r="RLW82" s="144"/>
      <c r="RLX82" s="144"/>
      <c r="RLY82" s="144"/>
      <c r="RLZ82" s="144"/>
      <c r="RMA82" s="144"/>
      <c r="RMB82" s="144"/>
      <c r="RMC82" s="144"/>
      <c r="RMD82" s="144"/>
      <c r="RME82" s="144"/>
      <c r="RMF82" s="144"/>
      <c r="RMG82" s="144"/>
      <c r="RMH82" s="144"/>
      <c r="RMI82" s="144"/>
      <c r="RMJ82" s="144"/>
      <c r="RMK82" s="144"/>
      <c r="RML82" s="144"/>
      <c r="RMM82" s="144"/>
      <c r="RMN82" s="144"/>
      <c r="RMO82" s="144"/>
      <c r="RMP82" s="144"/>
      <c r="RMQ82" s="144"/>
      <c r="RMR82" s="144"/>
      <c r="RMS82" s="144"/>
      <c r="RMT82" s="144"/>
      <c r="RMU82" s="144"/>
      <c r="RMV82" s="144"/>
      <c r="RMW82" s="144"/>
      <c r="RMX82" s="144"/>
      <c r="RMY82" s="144"/>
      <c r="RMZ82" s="144"/>
      <c r="RNA82" s="144"/>
      <c r="RNB82" s="144"/>
      <c r="RNC82" s="144"/>
      <c r="RND82" s="144"/>
      <c r="RNE82" s="144"/>
      <c r="RNF82" s="144"/>
      <c r="RNG82" s="144"/>
      <c r="RNH82" s="144"/>
      <c r="RNI82" s="144"/>
      <c r="RNJ82" s="144"/>
      <c r="RNK82" s="144"/>
      <c r="RNL82" s="144"/>
      <c r="RNM82" s="144"/>
      <c r="RNN82" s="144"/>
      <c r="RNO82" s="144"/>
      <c r="RNP82" s="144"/>
      <c r="RNQ82" s="144"/>
      <c r="RNR82" s="144"/>
      <c r="RNS82" s="144"/>
      <c r="RNT82" s="144"/>
      <c r="RNU82" s="144"/>
      <c r="RNV82" s="144"/>
      <c r="RNW82" s="144"/>
      <c r="RNX82" s="144"/>
      <c r="RNY82" s="144"/>
      <c r="RNZ82" s="144"/>
      <c r="ROA82" s="144"/>
      <c r="ROB82" s="144"/>
      <c r="ROC82" s="144"/>
      <c r="ROD82" s="144"/>
      <c r="ROE82" s="144"/>
      <c r="ROF82" s="144"/>
      <c r="ROG82" s="144"/>
      <c r="ROH82" s="144"/>
      <c r="ROI82" s="144"/>
      <c r="ROJ82" s="144"/>
      <c r="ROK82" s="144"/>
      <c r="ROL82" s="144"/>
      <c r="ROM82" s="144"/>
      <c r="RON82" s="144"/>
      <c r="ROO82" s="144"/>
      <c r="ROP82" s="144"/>
      <c r="ROQ82" s="144"/>
      <c r="ROR82" s="144"/>
      <c r="ROS82" s="144"/>
      <c r="ROT82" s="144"/>
      <c r="ROU82" s="144"/>
      <c r="ROV82" s="144"/>
      <c r="ROW82" s="144"/>
      <c r="ROX82" s="144"/>
      <c r="ROY82" s="144"/>
      <c r="ROZ82" s="144"/>
      <c r="RPA82" s="144"/>
      <c r="RPB82" s="144"/>
      <c r="RPC82" s="144"/>
      <c r="RPD82" s="144"/>
      <c r="RPE82" s="144"/>
      <c r="RPF82" s="144"/>
      <c r="RPG82" s="144"/>
      <c r="RPH82" s="144"/>
      <c r="RPI82" s="144"/>
      <c r="RPJ82" s="144"/>
      <c r="RPK82" s="144"/>
      <c r="RPL82" s="144"/>
      <c r="RPM82" s="144"/>
      <c r="RPN82" s="144"/>
      <c r="RPO82" s="144"/>
      <c r="RPP82" s="144"/>
      <c r="RPQ82" s="144"/>
      <c r="RPR82" s="144"/>
      <c r="RPS82" s="144"/>
      <c r="RPT82" s="144"/>
      <c r="RPU82" s="144"/>
      <c r="RPV82" s="144"/>
      <c r="RPW82" s="144"/>
      <c r="RPX82" s="144"/>
      <c r="RPY82" s="144"/>
      <c r="RPZ82" s="144"/>
      <c r="RQA82" s="144"/>
      <c r="RQB82" s="144"/>
      <c r="RQC82" s="144"/>
      <c r="RQD82" s="144"/>
      <c r="RQE82" s="144"/>
      <c r="RQF82" s="144"/>
      <c r="RQG82" s="144"/>
      <c r="RQH82" s="144"/>
      <c r="RQI82" s="144"/>
      <c r="RQJ82" s="144"/>
      <c r="RQK82" s="144"/>
      <c r="RQL82" s="144"/>
      <c r="RQM82" s="144"/>
      <c r="RQN82" s="144"/>
      <c r="RQO82" s="144"/>
      <c r="RQP82" s="144"/>
      <c r="RQQ82" s="144"/>
      <c r="RQR82" s="144"/>
      <c r="RQS82" s="144"/>
      <c r="RQT82" s="144"/>
      <c r="RQU82" s="144"/>
      <c r="RQV82" s="144"/>
      <c r="RQW82" s="144"/>
      <c r="RQX82" s="144"/>
      <c r="RQY82" s="144"/>
      <c r="RQZ82" s="144"/>
      <c r="RRA82" s="144"/>
      <c r="RRB82" s="144"/>
      <c r="RRC82" s="144"/>
      <c r="RRD82" s="144"/>
      <c r="RRE82" s="144"/>
      <c r="RRF82" s="144"/>
      <c r="RRG82" s="144"/>
      <c r="RRH82" s="144"/>
      <c r="RRI82" s="144"/>
      <c r="RRJ82" s="144"/>
      <c r="RRK82" s="144"/>
      <c r="RRL82" s="144"/>
      <c r="RRM82" s="144"/>
      <c r="RRN82" s="144"/>
      <c r="RRO82" s="144"/>
      <c r="RRP82" s="144"/>
      <c r="RRQ82" s="144"/>
      <c r="RRR82" s="144"/>
      <c r="RRS82" s="144"/>
      <c r="RRT82" s="144"/>
      <c r="RRU82" s="144"/>
      <c r="RRV82" s="144"/>
      <c r="RRW82" s="144"/>
      <c r="RRX82" s="144"/>
      <c r="RRY82" s="144"/>
      <c r="RRZ82" s="144"/>
      <c r="RSA82" s="144"/>
      <c r="RSB82" s="144"/>
      <c r="RSC82" s="144"/>
      <c r="RSD82" s="144"/>
      <c r="RSE82" s="144"/>
      <c r="RSF82" s="144"/>
      <c r="RSG82" s="144"/>
      <c r="RSH82" s="144"/>
      <c r="RSI82" s="144"/>
      <c r="RSJ82" s="144"/>
      <c r="RSK82" s="144"/>
      <c r="RSL82" s="144"/>
      <c r="RSM82" s="144"/>
      <c r="RSN82" s="144"/>
      <c r="RSO82" s="144"/>
      <c r="RSP82" s="144"/>
      <c r="RSQ82" s="144"/>
      <c r="RSR82" s="144"/>
      <c r="RSS82" s="144"/>
      <c r="RST82" s="144"/>
      <c r="RSU82" s="144"/>
      <c r="RSV82" s="144"/>
      <c r="RSW82" s="144"/>
      <c r="RSX82" s="144"/>
      <c r="RSY82" s="144"/>
      <c r="RSZ82" s="144"/>
      <c r="RTA82" s="144"/>
      <c r="RTB82" s="144"/>
      <c r="RTC82" s="144"/>
      <c r="RTD82" s="144"/>
      <c r="RTE82" s="144"/>
      <c r="RTF82" s="144"/>
      <c r="RTG82" s="144"/>
      <c r="RTH82" s="144"/>
      <c r="RTI82" s="144"/>
      <c r="RTJ82" s="144"/>
      <c r="RTK82" s="144"/>
      <c r="RTL82" s="144"/>
      <c r="RTM82" s="144"/>
      <c r="RTN82" s="144"/>
      <c r="RTO82" s="144"/>
      <c r="RTP82" s="144"/>
      <c r="RTQ82" s="144"/>
      <c r="RTR82" s="144"/>
      <c r="RTS82" s="144"/>
      <c r="RTT82" s="144"/>
      <c r="RTU82" s="144"/>
      <c r="RTV82" s="144"/>
      <c r="RTW82" s="144"/>
      <c r="RTX82" s="144"/>
      <c r="RTY82" s="144"/>
      <c r="RTZ82" s="144"/>
      <c r="RUA82" s="144"/>
      <c r="RUB82" s="144"/>
      <c r="RUC82" s="144"/>
      <c r="RUD82" s="144"/>
      <c r="RUE82" s="144"/>
      <c r="RUF82" s="144"/>
      <c r="RUG82" s="144"/>
      <c r="RUH82" s="144"/>
      <c r="RUI82" s="144"/>
      <c r="RUJ82" s="144"/>
      <c r="RUK82" s="144"/>
      <c r="RUL82" s="144"/>
      <c r="RUM82" s="144"/>
      <c r="RUN82" s="144"/>
      <c r="RUO82" s="144"/>
      <c r="RUP82" s="144"/>
      <c r="RUQ82" s="144"/>
      <c r="RUR82" s="144"/>
      <c r="RUS82" s="144"/>
      <c r="RUT82" s="144"/>
      <c r="RUU82" s="144"/>
      <c r="RUV82" s="144"/>
      <c r="RUW82" s="144"/>
      <c r="RUX82" s="144"/>
      <c r="RUY82" s="144"/>
      <c r="RUZ82" s="144"/>
      <c r="RVA82" s="144"/>
      <c r="RVB82" s="144"/>
      <c r="RVC82" s="144"/>
      <c r="RVD82" s="144"/>
      <c r="RVE82" s="144"/>
      <c r="RVF82" s="144"/>
      <c r="RVG82" s="144"/>
      <c r="RVH82" s="144"/>
      <c r="RVI82" s="144"/>
      <c r="RVJ82" s="144"/>
      <c r="RVK82" s="144"/>
      <c r="RVL82" s="144"/>
      <c r="RVM82" s="144"/>
      <c r="RVN82" s="144"/>
      <c r="RVO82" s="144"/>
      <c r="RVP82" s="144"/>
      <c r="RVQ82" s="144"/>
      <c r="RVR82" s="144"/>
      <c r="RVS82" s="144"/>
      <c r="RVT82" s="144"/>
      <c r="RVU82" s="144"/>
      <c r="RVV82" s="144"/>
      <c r="RVW82" s="144"/>
      <c r="RVX82" s="144"/>
      <c r="RVY82" s="144"/>
      <c r="RVZ82" s="144"/>
      <c r="RWA82" s="144"/>
      <c r="RWB82" s="144"/>
      <c r="RWC82" s="144"/>
      <c r="RWD82" s="144"/>
      <c r="RWE82" s="144"/>
      <c r="RWF82" s="144"/>
      <c r="RWG82" s="144"/>
      <c r="RWH82" s="144"/>
      <c r="RWI82" s="144"/>
      <c r="RWJ82" s="144"/>
      <c r="RWK82" s="144"/>
      <c r="RWL82" s="144"/>
      <c r="RWM82" s="144"/>
      <c r="RWN82" s="144"/>
      <c r="RWO82" s="144"/>
      <c r="RWP82" s="144"/>
      <c r="RWQ82" s="144"/>
      <c r="RWR82" s="144"/>
      <c r="RWS82" s="144"/>
      <c r="RWT82" s="144"/>
      <c r="RWU82" s="144"/>
      <c r="RWV82" s="144"/>
      <c r="RWW82" s="144"/>
      <c r="RWX82" s="144"/>
      <c r="RWY82" s="144"/>
      <c r="RWZ82" s="144"/>
      <c r="RXA82" s="144"/>
      <c r="RXB82" s="144"/>
      <c r="RXC82" s="144"/>
      <c r="RXD82" s="144"/>
      <c r="RXE82" s="144"/>
      <c r="RXF82" s="144"/>
      <c r="RXG82" s="144"/>
      <c r="RXH82" s="144"/>
      <c r="RXI82" s="144"/>
      <c r="RXJ82" s="144"/>
      <c r="RXK82" s="144"/>
      <c r="RXL82" s="144"/>
      <c r="RXM82" s="144"/>
      <c r="RXN82" s="144"/>
      <c r="RXO82" s="144"/>
      <c r="RXP82" s="144"/>
      <c r="RXQ82" s="144"/>
      <c r="RXR82" s="144"/>
      <c r="RXS82" s="144"/>
      <c r="RXT82" s="144"/>
      <c r="RXU82" s="144"/>
      <c r="RXV82" s="144"/>
      <c r="RXW82" s="144"/>
      <c r="RXX82" s="144"/>
      <c r="RXY82" s="144"/>
      <c r="RXZ82" s="144"/>
      <c r="RYA82" s="144"/>
      <c r="RYB82" s="144"/>
      <c r="RYC82" s="144"/>
      <c r="RYD82" s="144"/>
      <c r="RYE82" s="144"/>
      <c r="RYF82" s="144"/>
      <c r="RYG82" s="144"/>
      <c r="RYH82" s="144"/>
      <c r="RYI82" s="144"/>
      <c r="RYJ82" s="144"/>
      <c r="RYK82" s="144"/>
      <c r="RYL82" s="144"/>
      <c r="RYM82" s="144"/>
      <c r="RYN82" s="144"/>
      <c r="RYO82" s="144"/>
      <c r="RYP82" s="144"/>
      <c r="RYQ82" s="144"/>
      <c r="RYR82" s="144"/>
      <c r="RYS82" s="144"/>
      <c r="RYT82" s="144"/>
      <c r="RYU82" s="144"/>
      <c r="RYV82" s="144"/>
      <c r="RYW82" s="144"/>
      <c r="RYX82" s="144"/>
      <c r="RYY82" s="144"/>
      <c r="RYZ82" s="144"/>
      <c r="RZA82" s="144"/>
      <c r="RZB82" s="144"/>
      <c r="RZC82" s="144"/>
      <c r="RZD82" s="144"/>
      <c r="RZE82" s="144"/>
      <c r="RZF82" s="144"/>
      <c r="RZG82" s="144"/>
      <c r="RZH82" s="144"/>
      <c r="RZI82" s="144"/>
      <c r="RZJ82" s="144"/>
      <c r="RZK82" s="144"/>
      <c r="RZL82" s="144"/>
      <c r="RZM82" s="144"/>
      <c r="RZN82" s="144"/>
      <c r="RZO82" s="144"/>
      <c r="RZP82" s="144"/>
      <c r="RZQ82" s="144"/>
      <c r="RZR82" s="144"/>
      <c r="RZS82" s="144"/>
      <c r="RZT82" s="144"/>
      <c r="RZU82" s="144"/>
      <c r="RZV82" s="144"/>
      <c r="RZW82" s="144"/>
      <c r="RZX82" s="144"/>
      <c r="RZY82" s="144"/>
      <c r="RZZ82" s="144"/>
      <c r="SAA82" s="144"/>
      <c r="SAB82" s="144"/>
      <c r="SAC82" s="144"/>
      <c r="SAD82" s="144"/>
      <c r="SAE82" s="144"/>
      <c r="SAF82" s="144"/>
      <c r="SAG82" s="144"/>
      <c r="SAH82" s="144"/>
      <c r="SAI82" s="144"/>
      <c r="SAJ82" s="144"/>
      <c r="SAK82" s="144"/>
      <c r="SAL82" s="144"/>
      <c r="SAM82" s="144"/>
      <c r="SAN82" s="144"/>
      <c r="SAO82" s="144"/>
      <c r="SAP82" s="144"/>
      <c r="SAQ82" s="144"/>
      <c r="SAR82" s="144"/>
      <c r="SAS82" s="144"/>
      <c r="SAT82" s="144"/>
      <c r="SAU82" s="144"/>
      <c r="SAV82" s="144"/>
      <c r="SAW82" s="144"/>
      <c r="SAX82" s="144"/>
      <c r="SAY82" s="144"/>
      <c r="SAZ82" s="144"/>
      <c r="SBA82" s="144"/>
      <c r="SBB82" s="144"/>
      <c r="SBC82" s="144"/>
      <c r="SBD82" s="144"/>
      <c r="SBE82" s="144"/>
      <c r="SBF82" s="144"/>
      <c r="SBG82" s="144"/>
      <c r="SBH82" s="144"/>
      <c r="SBI82" s="144"/>
      <c r="SBJ82" s="144"/>
      <c r="SBK82" s="144"/>
      <c r="SBL82" s="144"/>
      <c r="SBM82" s="144"/>
      <c r="SBN82" s="144"/>
      <c r="SBO82" s="144"/>
      <c r="SBP82" s="144"/>
      <c r="SBQ82" s="144"/>
      <c r="SBR82" s="144"/>
      <c r="SBS82" s="144"/>
      <c r="SBT82" s="144"/>
      <c r="SBU82" s="144"/>
      <c r="SBV82" s="144"/>
      <c r="SBW82" s="144"/>
      <c r="SBX82" s="144"/>
      <c r="SBY82" s="144"/>
      <c r="SBZ82" s="144"/>
      <c r="SCA82" s="144"/>
      <c r="SCB82" s="144"/>
      <c r="SCC82" s="144"/>
      <c r="SCD82" s="144"/>
      <c r="SCE82" s="144"/>
      <c r="SCF82" s="144"/>
      <c r="SCG82" s="144"/>
      <c r="SCH82" s="144"/>
      <c r="SCI82" s="144"/>
      <c r="SCJ82" s="144"/>
      <c r="SCK82" s="144"/>
      <c r="SCL82" s="144"/>
      <c r="SCM82" s="144"/>
      <c r="SCN82" s="144"/>
      <c r="SCO82" s="144"/>
      <c r="SCP82" s="144"/>
      <c r="SCQ82" s="144"/>
      <c r="SCR82" s="144"/>
      <c r="SCS82" s="144"/>
      <c r="SCT82" s="144"/>
      <c r="SCU82" s="144"/>
      <c r="SCV82" s="144"/>
      <c r="SCW82" s="144"/>
      <c r="SCX82" s="144"/>
      <c r="SCY82" s="144"/>
      <c r="SCZ82" s="144"/>
      <c r="SDA82" s="144"/>
      <c r="SDB82" s="144"/>
      <c r="SDC82" s="144"/>
      <c r="SDD82" s="144"/>
      <c r="SDE82" s="144"/>
      <c r="SDF82" s="144"/>
      <c r="SDG82" s="144"/>
      <c r="SDH82" s="144"/>
      <c r="SDI82" s="144"/>
      <c r="SDJ82" s="144"/>
      <c r="SDK82" s="144"/>
      <c r="SDL82" s="144"/>
      <c r="SDM82" s="144"/>
      <c r="SDN82" s="144"/>
      <c r="SDO82" s="144"/>
      <c r="SDP82" s="144"/>
      <c r="SDQ82" s="144"/>
      <c r="SDR82" s="144"/>
      <c r="SDS82" s="144"/>
      <c r="SDT82" s="144"/>
      <c r="SDU82" s="144"/>
      <c r="SDV82" s="144"/>
      <c r="SDW82" s="144"/>
      <c r="SDX82" s="144"/>
      <c r="SDY82" s="144"/>
      <c r="SDZ82" s="144"/>
      <c r="SEA82" s="144"/>
      <c r="SEB82" s="144"/>
      <c r="SEC82" s="144"/>
      <c r="SED82" s="144"/>
      <c r="SEE82" s="144"/>
      <c r="SEF82" s="144"/>
      <c r="SEG82" s="144"/>
      <c r="SEH82" s="144"/>
      <c r="SEI82" s="144"/>
      <c r="SEJ82" s="144"/>
      <c r="SEK82" s="144"/>
      <c r="SEL82" s="144"/>
      <c r="SEM82" s="144"/>
      <c r="SEN82" s="144"/>
      <c r="SEO82" s="144"/>
      <c r="SEP82" s="144"/>
      <c r="SEQ82" s="144"/>
      <c r="SER82" s="144"/>
      <c r="SES82" s="144"/>
      <c r="SET82" s="144"/>
      <c r="SEU82" s="144"/>
      <c r="SEV82" s="144"/>
      <c r="SEW82" s="144"/>
      <c r="SEX82" s="144"/>
      <c r="SEY82" s="144"/>
      <c r="SEZ82" s="144"/>
      <c r="SFA82" s="144"/>
      <c r="SFB82" s="144"/>
      <c r="SFC82" s="144"/>
      <c r="SFD82" s="144"/>
      <c r="SFE82" s="144"/>
      <c r="SFF82" s="144"/>
      <c r="SFG82" s="144"/>
      <c r="SFH82" s="144"/>
      <c r="SFI82" s="144"/>
      <c r="SFJ82" s="144"/>
      <c r="SFK82" s="144"/>
      <c r="SFL82" s="144"/>
      <c r="SFM82" s="144"/>
      <c r="SFN82" s="144"/>
      <c r="SFO82" s="144"/>
      <c r="SFP82" s="144"/>
      <c r="SFQ82" s="144"/>
      <c r="SFR82" s="144"/>
      <c r="SFS82" s="144"/>
      <c r="SFT82" s="144"/>
      <c r="SFU82" s="144"/>
      <c r="SFV82" s="144"/>
      <c r="SFW82" s="144"/>
      <c r="SFX82" s="144"/>
      <c r="SFY82" s="144"/>
      <c r="SFZ82" s="144"/>
      <c r="SGA82" s="144"/>
      <c r="SGB82" s="144"/>
      <c r="SGC82" s="144"/>
      <c r="SGD82" s="144"/>
      <c r="SGE82" s="144"/>
      <c r="SGF82" s="144"/>
      <c r="SGG82" s="144"/>
      <c r="SGH82" s="144"/>
      <c r="SGI82" s="144"/>
      <c r="SGJ82" s="144"/>
      <c r="SGK82" s="144"/>
      <c r="SGL82" s="144"/>
      <c r="SGM82" s="144"/>
      <c r="SGN82" s="144"/>
      <c r="SGO82" s="144"/>
      <c r="SGP82" s="144"/>
      <c r="SGQ82" s="144"/>
      <c r="SGR82" s="144"/>
      <c r="SGS82" s="144"/>
      <c r="SGT82" s="144"/>
      <c r="SGU82" s="144"/>
      <c r="SGV82" s="144"/>
      <c r="SGW82" s="144"/>
      <c r="SGX82" s="144"/>
      <c r="SGY82" s="144"/>
      <c r="SGZ82" s="144"/>
      <c r="SHA82" s="144"/>
      <c r="SHB82" s="144"/>
      <c r="SHC82" s="144"/>
      <c r="SHD82" s="144"/>
      <c r="SHE82" s="144"/>
      <c r="SHF82" s="144"/>
      <c r="SHG82" s="144"/>
      <c r="SHH82" s="144"/>
      <c r="SHI82" s="144"/>
      <c r="SHJ82" s="144"/>
      <c r="SHK82" s="144"/>
      <c r="SHL82" s="144"/>
      <c r="SHM82" s="144"/>
      <c r="SHN82" s="144"/>
      <c r="SHO82" s="144"/>
      <c r="SHP82" s="144"/>
      <c r="SHQ82" s="144"/>
      <c r="SHR82" s="144"/>
      <c r="SHS82" s="144"/>
      <c r="SHT82" s="144"/>
      <c r="SHU82" s="144"/>
      <c r="SHV82" s="144"/>
      <c r="SHW82" s="144"/>
      <c r="SHX82" s="144"/>
      <c r="SHY82" s="144"/>
      <c r="SHZ82" s="144"/>
      <c r="SIA82" s="144"/>
      <c r="SIB82" s="144"/>
      <c r="SIC82" s="144"/>
      <c r="SID82" s="144"/>
      <c r="SIE82" s="144"/>
      <c r="SIF82" s="144"/>
      <c r="SIG82" s="144"/>
      <c r="SIH82" s="144"/>
      <c r="SII82" s="144"/>
      <c r="SIJ82" s="144"/>
      <c r="SIK82" s="144"/>
      <c r="SIL82" s="144"/>
      <c r="SIM82" s="144"/>
      <c r="SIN82" s="144"/>
      <c r="SIO82" s="144"/>
      <c r="SIP82" s="144"/>
      <c r="SIQ82" s="144"/>
      <c r="SIR82" s="144"/>
      <c r="SIS82" s="144"/>
      <c r="SIT82" s="144"/>
      <c r="SIU82" s="144"/>
      <c r="SIV82" s="144"/>
      <c r="SIW82" s="144"/>
      <c r="SIX82" s="144"/>
      <c r="SIY82" s="144"/>
      <c r="SIZ82" s="144"/>
      <c r="SJA82" s="144"/>
      <c r="SJB82" s="144"/>
      <c r="SJC82" s="144"/>
      <c r="SJD82" s="144"/>
      <c r="SJE82" s="144"/>
      <c r="SJF82" s="144"/>
      <c r="SJG82" s="144"/>
      <c r="SJH82" s="144"/>
      <c r="SJI82" s="144"/>
      <c r="SJJ82" s="144"/>
      <c r="SJK82" s="144"/>
      <c r="SJL82" s="144"/>
      <c r="SJM82" s="144"/>
      <c r="SJN82" s="144"/>
      <c r="SJO82" s="144"/>
      <c r="SJP82" s="144"/>
      <c r="SJQ82" s="144"/>
      <c r="SJR82" s="144"/>
      <c r="SJS82" s="144"/>
      <c r="SJT82" s="144"/>
      <c r="SJU82" s="144"/>
      <c r="SJV82" s="144"/>
      <c r="SJW82" s="144"/>
      <c r="SJX82" s="144"/>
      <c r="SJY82" s="144"/>
      <c r="SJZ82" s="144"/>
      <c r="SKA82" s="144"/>
      <c r="SKB82" s="144"/>
      <c r="SKC82" s="144"/>
      <c r="SKD82" s="144"/>
      <c r="SKE82" s="144"/>
      <c r="SKF82" s="144"/>
      <c r="SKG82" s="144"/>
      <c r="SKH82" s="144"/>
      <c r="SKI82" s="144"/>
      <c r="SKJ82" s="144"/>
      <c r="SKK82" s="144"/>
      <c r="SKL82" s="144"/>
      <c r="SKM82" s="144"/>
      <c r="SKN82" s="144"/>
      <c r="SKO82" s="144"/>
      <c r="SKP82" s="144"/>
      <c r="SKQ82" s="144"/>
      <c r="SKR82" s="144"/>
      <c r="SKS82" s="144"/>
      <c r="SKT82" s="144"/>
      <c r="SKU82" s="144"/>
      <c r="SKV82" s="144"/>
      <c r="SKW82" s="144"/>
      <c r="SKX82" s="144"/>
      <c r="SKY82" s="144"/>
      <c r="SKZ82" s="144"/>
      <c r="SLA82" s="144"/>
      <c r="SLB82" s="144"/>
      <c r="SLC82" s="144"/>
      <c r="SLD82" s="144"/>
      <c r="SLE82" s="144"/>
      <c r="SLF82" s="144"/>
      <c r="SLG82" s="144"/>
      <c r="SLH82" s="144"/>
      <c r="SLI82" s="144"/>
      <c r="SLJ82" s="144"/>
      <c r="SLK82" s="144"/>
      <c r="SLL82" s="144"/>
      <c r="SLM82" s="144"/>
      <c r="SLN82" s="144"/>
      <c r="SLO82" s="144"/>
      <c r="SLP82" s="144"/>
      <c r="SLQ82" s="144"/>
      <c r="SLR82" s="144"/>
      <c r="SLS82" s="144"/>
      <c r="SLT82" s="144"/>
      <c r="SLU82" s="144"/>
      <c r="SLV82" s="144"/>
      <c r="SLW82" s="144"/>
      <c r="SLX82" s="144"/>
      <c r="SLY82" s="144"/>
      <c r="SLZ82" s="144"/>
      <c r="SMA82" s="144"/>
      <c r="SMB82" s="144"/>
      <c r="SMC82" s="144"/>
      <c r="SMD82" s="144"/>
      <c r="SME82" s="144"/>
      <c r="SMF82" s="144"/>
      <c r="SMG82" s="144"/>
      <c r="SMH82" s="144"/>
      <c r="SMI82" s="144"/>
      <c r="SMJ82" s="144"/>
      <c r="SMK82" s="144"/>
      <c r="SML82" s="144"/>
      <c r="SMM82" s="144"/>
      <c r="SMN82" s="144"/>
      <c r="SMO82" s="144"/>
      <c r="SMP82" s="144"/>
      <c r="SMQ82" s="144"/>
      <c r="SMR82" s="144"/>
      <c r="SMS82" s="144"/>
      <c r="SMT82" s="144"/>
      <c r="SMU82" s="144"/>
      <c r="SMV82" s="144"/>
      <c r="SMW82" s="144"/>
      <c r="SMX82" s="144"/>
      <c r="SMY82" s="144"/>
      <c r="SMZ82" s="144"/>
      <c r="SNA82" s="144"/>
      <c r="SNB82" s="144"/>
      <c r="SNC82" s="144"/>
      <c r="SND82" s="144"/>
      <c r="SNE82" s="144"/>
      <c r="SNF82" s="144"/>
      <c r="SNG82" s="144"/>
      <c r="SNH82" s="144"/>
      <c r="SNI82" s="144"/>
      <c r="SNJ82" s="144"/>
      <c r="SNK82" s="144"/>
      <c r="SNL82" s="144"/>
      <c r="SNM82" s="144"/>
      <c r="SNN82" s="144"/>
      <c r="SNO82" s="144"/>
      <c r="SNP82" s="144"/>
      <c r="SNQ82" s="144"/>
      <c r="SNR82" s="144"/>
      <c r="SNS82" s="144"/>
      <c r="SNT82" s="144"/>
      <c r="SNU82" s="144"/>
      <c r="SNV82" s="144"/>
      <c r="SNW82" s="144"/>
      <c r="SNX82" s="144"/>
      <c r="SNY82" s="144"/>
      <c r="SNZ82" s="144"/>
      <c r="SOA82" s="144"/>
      <c r="SOB82" s="144"/>
      <c r="SOC82" s="144"/>
      <c r="SOD82" s="144"/>
      <c r="SOE82" s="144"/>
      <c r="SOF82" s="144"/>
      <c r="SOG82" s="144"/>
      <c r="SOH82" s="144"/>
      <c r="SOI82" s="144"/>
      <c r="SOJ82" s="144"/>
      <c r="SOK82" s="144"/>
      <c r="SOL82" s="144"/>
      <c r="SOM82" s="144"/>
      <c r="SON82" s="144"/>
      <c r="SOO82" s="144"/>
      <c r="SOP82" s="144"/>
      <c r="SOQ82" s="144"/>
      <c r="SOR82" s="144"/>
      <c r="SOS82" s="144"/>
      <c r="SOT82" s="144"/>
      <c r="SOU82" s="144"/>
      <c r="SOV82" s="144"/>
      <c r="SOW82" s="144"/>
      <c r="SOX82" s="144"/>
      <c r="SOY82" s="144"/>
      <c r="SOZ82" s="144"/>
      <c r="SPA82" s="144"/>
      <c r="SPB82" s="144"/>
      <c r="SPC82" s="144"/>
      <c r="SPD82" s="144"/>
      <c r="SPE82" s="144"/>
      <c r="SPF82" s="144"/>
      <c r="SPG82" s="144"/>
      <c r="SPH82" s="144"/>
      <c r="SPI82" s="144"/>
      <c r="SPJ82" s="144"/>
      <c r="SPK82" s="144"/>
      <c r="SPL82" s="144"/>
      <c r="SPM82" s="144"/>
      <c r="SPN82" s="144"/>
      <c r="SPO82" s="144"/>
      <c r="SPP82" s="144"/>
      <c r="SPQ82" s="144"/>
      <c r="SPR82" s="144"/>
      <c r="SPS82" s="144"/>
      <c r="SPT82" s="144"/>
      <c r="SPU82" s="144"/>
      <c r="SPV82" s="144"/>
      <c r="SPW82" s="144"/>
      <c r="SPX82" s="144"/>
      <c r="SPY82" s="144"/>
      <c r="SPZ82" s="144"/>
      <c r="SQA82" s="144"/>
      <c r="SQB82" s="144"/>
      <c r="SQC82" s="144"/>
      <c r="SQD82" s="144"/>
      <c r="SQE82" s="144"/>
      <c r="SQF82" s="144"/>
      <c r="SQG82" s="144"/>
      <c r="SQH82" s="144"/>
      <c r="SQI82" s="144"/>
      <c r="SQJ82" s="144"/>
      <c r="SQK82" s="144"/>
      <c r="SQL82" s="144"/>
      <c r="SQM82" s="144"/>
      <c r="SQN82" s="144"/>
      <c r="SQO82" s="144"/>
      <c r="SQP82" s="144"/>
      <c r="SQQ82" s="144"/>
      <c r="SQR82" s="144"/>
      <c r="SQS82" s="144"/>
      <c r="SQT82" s="144"/>
      <c r="SQU82" s="144"/>
      <c r="SQV82" s="144"/>
      <c r="SQW82" s="144"/>
      <c r="SQX82" s="144"/>
      <c r="SQY82" s="144"/>
      <c r="SQZ82" s="144"/>
      <c r="SRA82" s="144"/>
      <c r="SRB82" s="144"/>
      <c r="SRC82" s="144"/>
      <c r="SRD82" s="144"/>
      <c r="SRE82" s="144"/>
      <c r="SRF82" s="144"/>
      <c r="SRG82" s="144"/>
      <c r="SRH82" s="144"/>
      <c r="SRI82" s="144"/>
      <c r="SRJ82" s="144"/>
      <c r="SRK82" s="144"/>
      <c r="SRL82" s="144"/>
      <c r="SRM82" s="144"/>
      <c r="SRN82" s="144"/>
      <c r="SRO82" s="144"/>
      <c r="SRP82" s="144"/>
      <c r="SRQ82" s="144"/>
      <c r="SRR82" s="144"/>
      <c r="SRS82" s="144"/>
      <c r="SRT82" s="144"/>
      <c r="SRU82" s="144"/>
      <c r="SRV82" s="144"/>
      <c r="SRW82" s="144"/>
      <c r="SRX82" s="144"/>
      <c r="SRY82" s="144"/>
      <c r="SRZ82" s="144"/>
      <c r="SSA82" s="144"/>
      <c r="SSB82" s="144"/>
      <c r="SSC82" s="144"/>
      <c r="SSD82" s="144"/>
      <c r="SSE82" s="144"/>
      <c r="SSF82" s="144"/>
      <c r="SSG82" s="144"/>
      <c r="SSH82" s="144"/>
      <c r="SSI82" s="144"/>
      <c r="SSJ82" s="144"/>
      <c r="SSK82" s="144"/>
      <c r="SSL82" s="144"/>
      <c r="SSM82" s="144"/>
      <c r="SSN82" s="144"/>
      <c r="SSO82" s="144"/>
      <c r="SSP82" s="144"/>
      <c r="SSQ82" s="144"/>
      <c r="SSR82" s="144"/>
      <c r="SSS82" s="144"/>
      <c r="SST82" s="144"/>
      <c r="SSU82" s="144"/>
      <c r="SSV82" s="144"/>
      <c r="SSW82" s="144"/>
      <c r="SSX82" s="144"/>
      <c r="SSY82" s="144"/>
      <c r="SSZ82" s="144"/>
      <c r="STA82" s="144"/>
      <c r="STB82" s="144"/>
      <c r="STC82" s="144"/>
      <c r="STD82" s="144"/>
      <c r="STE82" s="144"/>
      <c r="STF82" s="144"/>
      <c r="STG82" s="144"/>
      <c r="STH82" s="144"/>
      <c r="STI82" s="144"/>
      <c r="STJ82" s="144"/>
      <c r="STK82" s="144"/>
      <c r="STL82" s="144"/>
      <c r="STM82" s="144"/>
      <c r="STN82" s="144"/>
      <c r="STO82" s="144"/>
      <c r="STP82" s="144"/>
      <c r="STQ82" s="144"/>
      <c r="STR82" s="144"/>
      <c r="STS82" s="144"/>
      <c r="STT82" s="144"/>
      <c r="STU82" s="144"/>
      <c r="STV82" s="144"/>
      <c r="STW82" s="144"/>
      <c r="STX82" s="144"/>
      <c r="STY82" s="144"/>
      <c r="STZ82" s="144"/>
      <c r="SUA82" s="144"/>
      <c r="SUB82" s="144"/>
      <c r="SUC82" s="144"/>
      <c r="SUD82" s="144"/>
      <c r="SUE82" s="144"/>
      <c r="SUF82" s="144"/>
      <c r="SUG82" s="144"/>
      <c r="SUH82" s="144"/>
      <c r="SUI82" s="144"/>
      <c r="SUJ82" s="144"/>
      <c r="SUK82" s="144"/>
      <c r="SUL82" s="144"/>
      <c r="SUM82" s="144"/>
      <c r="SUN82" s="144"/>
      <c r="SUO82" s="144"/>
      <c r="SUP82" s="144"/>
      <c r="SUQ82" s="144"/>
      <c r="SUR82" s="144"/>
      <c r="SUS82" s="144"/>
      <c r="SUT82" s="144"/>
      <c r="SUU82" s="144"/>
      <c r="SUV82" s="144"/>
      <c r="SUW82" s="144"/>
      <c r="SUX82" s="144"/>
      <c r="SUY82" s="144"/>
      <c r="SUZ82" s="144"/>
      <c r="SVA82" s="144"/>
      <c r="SVB82" s="144"/>
      <c r="SVC82" s="144"/>
      <c r="SVD82" s="144"/>
      <c r="SVE82" s="144"/>
      <c r="SVF82" s="144"/>
      <c r="SVG82" s="144"/>
      <c r="SVH82" s="144"/>
      <c r="SVI82" s="144"/>
      <c r="SVJ82" s="144"/>
      <c r="SVK82" s="144"/>
      <c r="SVL82" s="144"/>
      <c r="SVM82" s="144"/>
      <c r="SVN82" s="144"/>
      <c r="SVO82" s="144"/>
      <c r="SVP82" s="144"/>
      <c r="SVQ82" s="144"/>
      <c r="SVR82" s="144"/>
      <c r="SVS82" s="144"/>
      <c r="SVT82" s="144"/>
      <c r="SVU82" s="144"/>
      <c r="SVV82" s="144"/>
      <c r="SVW82" s="144"/>
      <c r="SVX82" s="144"/>
      <c r="SVY82" s="144"/>
      <c r="SVZ82" s="144"/>
      <c r="SWA82" s="144"/>
      <c r="SWB82" s="144"/>
      <c r="SWC82" s="144"/>
      <c r="SWD82" s="144"/>
      <c r="SWE82" s="144"/>
      <c r="SWF82" s="144"/>
      <c r="SWG82" s="144"/>
      <c r="SWH82" s="144"/>
      <c r="SWI82" s="144"/>
      <c r="SWJ82" s="144"/>
      <c r="SWK82" s="144"/>
      <c r="SWL82" s="144"/>
      <c r="SWM82" s="144"/>
      <c r="SWN82" s="144"/>
      <c r="SWO82" s="144"/>
      <c r="SWP82" s="144"/>
      <c r="SWQ82" s="144"/>
      <c r="SWR82" s="144"/>
      <c r="SWS82" s="144"/>
      <c r="SWT82" s="144"/>
      <c r="SWU82" s="144"/>
      <c r="SWV82" s="144"/>
      <c r="SWW82" s="144"/>
      <c r="SWX82" s="144"/>
      <c r="SWY82" s="144"/>
      <c r="SWZ82" s="144"/>
      <c r="SXA82" s="144"/>
      <c r="SXB82" s="144"/>
      <c r="SXC82" s="144"/>
      <c r="SXD82" s="144"/>
      <c r="SXE82" s="144"/>
      <c r="SXF82" s="144"/>
      <c r="SXG82" s="144"/>
      <c r="SXH82" s="144"/>
      <c r="SXI82" s="144"/>
      <c r="SXJ82" s="144"/>
      <c r="SXK82" s="144"/>
      <c r="SXL82" s="144"/>
      <c r="SXM82" s="144"/>
      <c r="SXN82" s="144"/>
      <c r="SXO82" s="144"/>
      <c r="SXP82" s="144"/>
      <c r="SXQ82" s="144"/>
      <c r="SXR82" s="144"/>
      <c r="SXS82" s="144"/>
      <c r="SXT82" s="144"/>
      <c r="SXU82" s="144"/>
      <c r="SXV82" s="144"/>
      <c r="SXW82" s="144"/>
      <c r="SXX82" s="144"/>
      <c r="SXY82" s="144"/>
      <c r="SXZ82" s="144"/>
      <c r="SYA82" s="144"/>
      <c r="SYB82" s="144"/>
      <c r="SYC82" s="144"/>
      <c r="SYD82" s="144"/>
      <c r="SYE82" s="144"/>
      <c r="SYF82" s="144"/>
      <c r="SYG82" s="144"/>
      <c r="SYH82" s="144"/>
      <c r="SYI82" s="144"/>
      <c r="SYJ82" s="144"/>
      <c r="SYK82" s="144"/>
      <c r="SYL82" s="144"/>
      <c r="SYM82" s="144"/>
      <c r="SYN82" s="144"/>
      <c r="SYO82" s="144"/>
      <c r="SYP82" s="144"/>
      <c r="SYQ82" s="144"/>
      <c r="SYR82" s="144"/>
      <c r="SYS82" s="144"/>
      <c r="SYT82" s="144"/>
      <c r="SYU82" s="144"/>
      <c r="SYV82" s="144"/>
      <c r="SYW82" s="144"/>
      <c r="SYX82" s="144"/>
      <c r="SYY82" s="144"/>
      <c r="SYZ82" s="144"/>
      <c r="SZA82" s="144"/>
      <c r="SZB82" s="144"/>
      <c r="SZC82" s="144"/>
      <c r="SZD82" s="144"/>
      <c r="SZE82" s="144"/>
      <c r="SZF82" s="144"/>
      <c r="SZG82" s="144"/>
      <c r="SZH82" s="144"/>
      <c r="SZI82" s="144"/>
      <c r="SZJ82" s="144"/>
      <c r="SZK82" s="144"/>
      <c r="SZL82" s="144"/>
      <c r="SZM82" s="144"/>
      <c r="SZN82" s="144"/>
      <c r="SZO82" s="144"/>
      <c r="SZP82" s="144"/>
      <c r="SZQ82" s="144"/>
      <c r="SZR82" s="144"/>
      <c r="SZS82" s="144"/>
      <c r="SZT82" s="144"/>
      <c r="SZU82" s="144"/>
      <c r="SZV82" s="144"/>
      <c r="SZW82" s="144"/>
      <c r="SZX82" s="144"/>
      <c r="SZY82" s="144"/>
      <c r="SZZ82" s="144"/>
      <c r="TAA82" s="144"/>
      <c r="TAB82" s="144"/>
      <c r="TAC82" s="144"/>
      <c r="TAD82" s="144"/>
      <c r="TAE82" s="144"/>
      <c r="TAF82" s="144"/>
      <c r="TAG82" s="144"/>
      <c r="TAH82" s="144"/>
      <c r="TAI82" s="144"/>
      <c r="TAJ82" s="144"/>
      <c r="TAK82" s="144"/>
      <c r="TAL82" s="144"/>
      <c r="TAM82" s="144"/>
      <c r="TAN82" s="144"/>
      <c r="TAO82" s="144"/>
      <c r="TAP82" s="144"/>
      <c r="TAQ82" s="144"/>
      <c r="TAR82" s="144"/>
      <c r="TAS82" s="144"/>
      <c r="TAT82" s="144"/>
      <c r="TAU82" s="144"/>
      <c r="TAV82" s="144"/>
      <c r="TAW82" s="144"/>
      <c r="TAX82" s="144"/>
      <c r="TAY82" s="144"/>
      <c r="TAZ82" s="144"/>
      <c r="TBA82" s="144"/>
      <c r="TBB82" s="144"/>
      <c r="TBC82" s="144"/>
      <c r="TBD82" s="144"/>
      <c r="TBE82" s="144"/>
      <c r="TBF82" s="144"/>
      <c r="TBG82" s="144"/>
      <c r="TBH82" s="144"/>
      <c r="TBI82" s="144"/>
      <c r="TBJ82" s="144"/>
      <c r="TBK82" s="144"/>
      <c r="TBL82" s="144"/>
      <c r="TBM82" s="144"/>
      <c r="TBN82" s="144"/>
      <c r="TBO82" s="144"/>
      <c r="TBP82" s="144"/>
      <c r="TBQ82" s="144"/>
      <c r="TBR82" s="144"/>
      <c r="TBS82" s="144"/>
      <c r="TBT82" s="144"/>
      <c r="TBU82" s="144"/>
      <c r="TBV82" s="144"/>
      <c r="TBW82" s="144"/>
      <c r="TBX82" s="144"/>
      <c r="TBY82" s="144"/>
      <c r="TBZ82" s="144"/>
      <c r="TCA82" s="144"/>
      <c r="TCB82" s="144"/>
      <c r="TCC82" s="144"/>
      <c r="TCD82" s="144"/>
      <c r="TCE82" s="144"/>
      <c r="TCF82" s="144"/>
      <c r="TCG82" s="144"/>
      <c r="TCH82" s="144"/>
      <c r="TCI82" s="144"/>
      <c r="TCJ82" s="144"/>
      <c r="TCK82" s="144"/>
      <c r="TCL82" s="144"/>
      <c r="TCM82" s="144"/>
      <c r="TCN82" s="144"/>
      <c r="TCO82" s="144"/>
      <c r="TCP82" s="144"/>
      <c r="TCQ82" s="144"/>
      <c r="TCR82" s="144"/>
      <c r="TCS82" s="144"/>
      <c r="TCT82" s="144"/>
      <c r="TCU82" s="144"/>
      <c r="TCV82" s="144"/>
      <c r="TCW82" s="144"/>
      <c r="TCX82" s="144"/>
      <c r="TCY82" s="144"/>
      <c r="TCZ82" s="144"/>
      <c r="TDA82" s="144"/>
      <c r="TDB82" s="144"/>
      <c r="TDC82" s="144"/>
      <c r="TDD82" s="144"/>
      <c r="TDE82" s="144"/>
      <c r="TDF82" s="144"/>
      <c r="TDG82" s="144"/>
      <c r="TDH82" s="144"/>
      <c r="TDI82" s="144"/>
      <c r="TDJ82" s="144"/>
      <c r="TDK82" s="144"/>
      <c r="TDL82" s="144"/>
      <c r="TDM82" s="144"/>
      <c r="TDN82" s="144"/>
      <c r="TDO82" s="144"/>
      <c r="TDP82" s="144"/>
      <c r="TDQ82" s="144"/>
      <c r="TDR82" s="144"/>
      <c r="TDS82" s="144"/>
      <c r="TDT82" s="144"/>
      <c r="TDU82" s="144"/>
      <c r="TDV82" s="144"/>
      <c r="TDW82" s="144"/>
      <c r="TDX82" s="144"/>
      <c r="TDY82" s="144"/>
      <c r="TDZ82" s="144"/>
      <c r="TEA82" s="144"/>
      <c r="TEB82" s="144"/>
      <c r="TEC82" s="144"/>
      <c r="TED82" s="144"/>
      <c r="TEE82" s="144"/>
      <c r="TEF82" s="144"/>
      <c r="TEG82" s="144"/>
      <c r="TEH82" s="144"/>
      <c r="TEI82" s="144"/>
      <c r="TEJ82" s="144"/>
      <c r="TEK82" s="144"/>
      <c r="TEL82" s="144"/>
      <c r="TEM82" s="144"/>
      <c r="TEN82" s="144"/>
      <c r="TEO82" s="144"/>
      <c r="TEP82" s="144"/>
      <c r="TEQ82" s="144"/>
      <c r="TER82" s="144"/>
      <c r="TES82" s="144"/>
      <c r="TET82" s="144"/>
      <c r="TEU82" s="144"/>
      <c r="TEV82" s="144"/>
      <c r="TEW82" s="144"/>
      <c r="TEX82" s="144"/>
      <c r="TEY82" s="144"/>
      <c r="TEZ82" s="144"/>
      <c r="TFA82" s="144"/>
      <c r="TFB82" s="144"/>
      <c r="TFC82" s="144"/>
      <c r="TFD82" s="144"/>
      <c r="TFE82" s="144"/>
      <c r="TFF82" s="144"/>
      <c r="TFG82" s="144"/>
      <c r="TFH82" s="144"/>
      <c r="TFI82" s="144"/>
      <c r="TFJ82" s="144"/>
      <c r="TFK82" s="144"/>
      <c r="TFL82" s="144"/>
      <c r="TFM82" s="144"/>
      <c r="TFN82" s="144"/>
      <c r="TFO82" s="144"/>
      <c r="TFP82" s="144"/>
      <c r="TFQ82" s="144"/>
      <c r="TFR82" s="144"/>
      <c r="TFS82" s="144"/>
      <c r="TFT82" s="144"/>
      <c r="TFU82" s="144"/>
      <c r="TFV82" s="144"/>
      <c r="TFW82" s="144"/>
      <c r="TFX82" s="144"/>
      <c r="TFY82" s="144"/>
      <c r="TFZ82" s="144"/>
      <c r="TGA82" s="144"/>
      <c r="TGB82" s="144"/>
      <c r="TGC82" s="144"/>
      <c r="TGD82" s="144"/>
      <c r="TGE82" s="144"/>
      <c r="TGF82" s="144"/>
      <c r="TGG82" s="144"/>
      <c r="TGH82" s="144"/>
      <c r="TGI82" s="144"/>
      <c r="TGJ82" s="144"/>
      <c r="TGK82" s="144"/>
      <c r="TGL82" s="144"/>
      <c r="TGM82" s="144"/>
      <c r="TGN82" s="144"/>
      <c r="TGO82" s="144"/>
      <c r="TGP82" s="144"/>
      <c r="TGQ82" s="144"/>
      <c r="TGR82" s="144"/>
      <c r="TGS82" s="144"/>
      <c r="TGT82" s="144"/>
      <c r="TGU82" s="144"/>
      <c r="TGV82" s="144"/>
      <c r="TGW82" s="144"/>
      <c r="TGX82" s="144"/>
      <c r="TGY82" s="144"/>
      <c r="TGZ82" s="144"/>
      <c r="THA82" s="144"/>
      <c r="THB82" s="144"/>
      <c r="THC82" s="144"/>
      <c r="THD82" s="144"/>
      <c r="THE82" s="144"/>
      <c r="THF82" s="144"/>
      <c r="THG82" s="144"/>
      <c r="THH82" s="144"/>
      <c r="THI82" s="144"/>
      <c r="THJ82" s="144"/>
      <c r="THK82" s="144"/>
      <c r="THL82" s="144"/>
      <c r="THM82" s="144"/>
      <c r="THN82" s="144"/>
      <c r="THO82" s="144"/>
      <c r="THP82" s="144"/>
      <c r="THQ82" s="144"/>
      <c r="THR82" s="144"/>
      <c r="THS82" s="144"/>
      <c r="THT82" s="144"/>
      <c r="THU82" s="144"/>
      <c r="THV82" s="144"/>
      <c r="THW82" s="144"/>
      <c r="THX82" s="144"/>
      <c r="THY82" s="144"/>
      <c r="THZ82" s="144"/>
      <c r="TIA82" s="144"/>
      <c r="TIB82" s="144"/>
      <c r="TIC82" s="144"/>
      <c r="TID82" s="144"/>
      <c r="TIE82" s="144"/>
      <c r="TIF82" s="144"/>
      <c r="TIG82" s="144"/>
      <c r="TIH82" s="144"/>
      <c r="TII82" s="144"/>
      <c r="TIJ82" s="144"/>
      <c r="TIK82" s="144"/>
      <c r="TIL82" s="144"/>
      <c r="TIM82" s="144"/>
      <c r="TIN82" s="144"/>
      <c r="TIO82" s="144"/>
      <c r="TIP82" s="144"/>
      <c r="TIQ82" s="144"/>
      <c r="TIR82" s="144"/>
      <c r="TIS82" s="144"/>
      <c r="TIT82" s="144"/>
      <c r="TIU82" s="144"/>
      <c r="TIV82" s="144"/>
      <c r="TIW82" s="144"/>
      <c r="TIX82" s="144"/>
      <c r="TIY82" s="144"/>
      <c r="TIZ82" s="144"/>
      <c r="TJA82" s="144"/>
      <c r="TJB82" s="144"/>
      <c r="TJC82" s="144"/>
      <c r="TJD82" s="144"/>
      <c r="TJE82" s="144"/>
      <c r="TJF82" s="144"/>
      <c r="TJG82" s="144"/>
      <c r="TJH82" s="144"/>
      <c r="TJI82" s="144"/>
      <c r="TJJ82" s="144"/>
      <c r="TJK82" s="144"/>
      <c r="TJL82" s="144"/>
      <c r="TJM82" s="144"/>
      <c r="TJN82" s="144"/>
      <c r="TJO82" s="144"/>
      <c r="TJP82" s="144"/>
      <c r="TJQ82" s="144"/>
      <c r="TJR82" s="144"/>
      <c r="TJS82" s="144"/>
      <c r="TJT82" s="144"/>
      <c r="TJU82" s="144"/>
      <c r="TJV82" s="144"/>
      <c r="TJW82" s="144"/>
      <c r="TJX82" s="144"/>
      <c r="TJY82" s="144"/>
      <c r="TJZ82" s="144"/>
      <c r="TKA82" s="144"/>
      <c r="TKB82" s="144"/>
      <c r="TKC82" s="144"/>
      <c r="TKD82" s="144"/>
      <c r="TKE82" s="144"/>
      <c r="TKF82" s="144"/>
      <c r="TKG82" s="144"/>
      <c r="TKH82" s="144"/>
      <c r="TKI82" s="144"/>
      <c r="TKJ82" s="144"/>
      <c r="TKK82" s="144"/>
      <c r="TKL82" s="144"/>
      <c r="TKM82" s="144"/>
      <c r="TKN82" s="144"/>
      <c r="TKO82" s="144"/>
      <c r="TKP82" s="144"/>
      <c r="TKQ82" s="144"/>
      <c r="TKR82" s="144"/>
      <c r="TKS82" s="144"/>
      <c r="TKT82" s="144"/>
      <c r="TKU82" s="144"/>
      <c r="TKV82" s="144"/>
      <c r="TKW82" s="144"/>
      <c r="TKX82" s="144"/>
      <c r="TKY82" s="144"/>
      <c r="TKZ82" s="144"/>
      <c r="TLA82" s="144"/>
      <c r="TLB82" s="144"/>
      <c r="TLC82" s="144"/>
      <c r="TLD82" s="144"/>
      <c r="TLE82" s="144"/>
      <c r="TLF82" s="144"/>
      <c r="TLG82" s="144"/>
      <c r="TLH82" s="144"/>
      <c r="TLI82" s="144"/>
      <c r="TLJ82" s="144"/>
      <c r="TLK82" s="144"/>
      <c r="TLL82" s="144"/>
      <c r="TLM82" s="144"/>
      <c r="TLN82" s="144"/>
      <c r="TLO82" s="144"/>
      <c r="TLP82" s="144"/>
      <c r="TLQ82" s="144"/>
      <c r="TLR82" s="144"/>
      <c r="TLS82" s="144"/>
      <c r="TLT82" s="144"/>
      <c r="TLU82" s="144"/>
      <c r="TLV82" s="144"/>
      <c r="TLW82" s="144"/>
      <c r="TLX82" s="144"/>
      <c r="TLY82" s="144"/>
      <c r="TLZ82" s="144"/>
      <c r="TMA82" s="144"/>
      <c r="TMB82" s="144"/>
      <c r="TMC82" s="144"/>
      <c r="TMD82" s="144"/>
      <c r="TME82" s="144"/>
      <c r="TMF82" s="144"/>
      <c r="TMG82" s="144"/>
      <c r="TMH82" s="144"/>
      <c r="TMI82" s="144"/>
      <c r="TMJ82" s="144"/>
      <c r="TMK82" s="144"/>
      <c r="TML82" s="144"/>
      <c r="TMM82" s="144"/>
      <c r="TMN82" s="144"/>
      <c r="TMO82" s="144"/>
      <c r="TMP82" s="144"/>
      <c r="TMQ82" s="144"/>
      <c r="TMR82" s="144"/>
      <c r="TMS82" s="144"/>
      <c r="TMT82" s="144"/>
      <c r="TMU82" s="144"/>
      <c r="TMV82" s="144"/>
      <c r="TMW82" s="144"/>
      <c r="TMX82" s="144"/>
      <c r="TMY82" s="144"/>
      <c r="TMZ82" s="144"/>
      <c r="TNA82" s="144"/>
      <c r="TNB82" s="144"/>
      <c r="TNC82" s="144"/>
      <c r="TND82" s="144"/>
      <c r="TNE82" s="144"/>
      <c r="TNF82" s="144"/>
      <c r="TNG82" s="144"/>
      <c r="TNH82" s="144"/>
      <c r="TNI82" s="144"/>
      <c r="TNJ82" s="144"/>
      <c r="TNK82" s="144"/>
      <c r="TNL82" s="144"/>
      <c r="TNM82" s="144"/>
      <c r="TNN82" s="144"/>
      <c r="TNO82" s="144"/>
      <c r="TNP82" s="144"/>
      <c r="TNQ82" s="144"/>
      <c r="TNR82" s="144"/>
      <c r="TNS82" s="144"/>
      <c r="TNT82" s="144"/>
      <c r="TNU82" s="144"/>
      <c r="TNV82" s="144"/>
      <c r="TNW82" s="144"/>
      <c r="TNX82" s="144"/>
      <c r="TNY82" s="144"/>
      <c r="TNZ82" s="144"/>
      <c r="TOA82" s="144"/>
      <c r="TOB82" s="144"/>
      <c r="TOC82" s="144"/>
      <c r="TOD82" s="144"/>
      <c r="TOE82" s="144"/>
      <c r="TOF82" s="144"/>
      <c r="TOG82" s="144"/>
      <c r="TOH82" s="144"/>
      <c r="TOI82" s="144"/>
      <c r="TOJ82" s="144"/>
      <c r="TOK82" s="144"/>
      <c r="TOL82" s="144"/>
      <c r="TOM82" s="144"/>
      <c r="TON82" s="144"/>
      <c r="TOO82" s="144"/>
      <c r="TOP82" s="144"/>
      <c r="TOQ82" s="144"/>
      <c r="TOR82" s="144"/>
      <c r="TOS82" s="144"/>
      <c r="TOT82" s="144"/>
      <c r="TOU82" s="144"/>
      <c r="TOV82" s="144"/>
      <c r="TOW82" s="144"/>
      <c r="TOX82" s="144"/>
      <c r="TOY82" s="144"/>
      <c r="TOZ82" s="144"/>
      <c r="TPA82" s="144"/>
      <c r="TPB82" s="144"/>
      <c r="TPC82" s="144"/>
      <c r="TPD82" s="144"/>
      <c r="TPE82" s="144"/>
      <c r="TPF82" s="144"/>
      <c r="TPG82" s="144"/>
      <c r="TPH82" s="144"/>
      <c r="TPI82" s="144"/>
      <c r="TPJ82" s="144"/>
      <c r="TPK82" s="144"/>
      <c r="TPL82" s="144"/>
      <c r="TPM82" s="144"/>
      <c r="TPN82" s="144"/>
      <c r="TPO82" s="144"/>
      <c r="TPP82" s="144"/>
      <c r="TPQ82" s="144"/>
      <c r="TPR82" s="144"/>
      <c r="TPS82" s="144"/>
      <c r="TPT82" s="144"/>
      <c r="TPU82" s="144"/>
      <c r="TPV82" s="144"/>
      <c r="TPW82" s="144"/>
      <c r="TPX82" s="144"/>
      <c r="TPY82" s="144"/>
      <c r="TPZ82" s="144"/>
      <c r="TQA82" s="144"/>
      <c r="TQB82" s="144"/>
      <c r="TQC82" s="144"/>
      <c r="TQD82" s="144"/>
      <c r="TQE82" s="144"/>
      <c r="TQF82" s="144"/>
      <c r="TQG82" s="144"/>
      <c r="TQH82" s="144"/>
      <c r="TQI82" s="144"/>
      <c r="TQJ82" s="144"/>
      <c r="TQK82" s="144"/>
      <c r="TQL82" s="144"/>
      <c r="TQM82" s="144"/>
      <c r="TQN82" s="144"/>
      <c r="TQO82" s="144"/>
      <c r="TQP82" s="144"/>
      <c r="TQQ82" s="144"/>
      <c r="TQR82" s="144"/>
      <c r="TQS82" s="144"/>
      <c r="TQT82" s="144"/>
      <c r="TQU82" s="144"/>
      <c r="TQV82" s="144"/>
      <c r="TQW82" s="144"/>
      <c r="TQX82" s="144"/>
      <c r="TQY82" s="144"/>
      <c r="TQZ82" s="144"/>
      <c r="TRA82" s="144"/>
      <c r="TRB82" s="144"/>
      <c r="TRC82" s="144"/>
      <c r="TRD82" s="144"/>
      <c r="TRE82" s="144"/>
      <c r="TRF82" s="144"/>
      <c r="TRG82" s="144"/>
      <c r="TRH82" s="144"/>
      <c r="TRI82" s="144"/>
      <c r="TRJ82" s="144"/>
      <c r="TRK82" s="144"/>
      <c r="TRL82" s="144"/>
      <c r="TRM82" s="144"/>
      <c r="TRN82" s="144"/>
      <c r="TRO82" s="144"/>
      <c r="TRP82" s="144"/>
      <c r="TRQ82" s="144"/>
      <c r="TRR82" s="144"/>
      <c r="TRS82" s="144"/>
      <c r="TRT82" s="144"/>
      <c r="TRU82" s="144"/>
      <c r="TRV82" s="144"/>
      <c r="TRW82" s="144"/>
      <c r="TRX82" s="144"/>
      <c r="TRY82" s="144"/>
      <c r="TRZ82" s="144"/>
      <c r="TSA82" s="144"/>
      <c r="TSB82" s="144"/>
      <c r="TSC82" s="144"/>
      <c r="TSD82" s="144"/>
      <c r="TSE82" s="144"/>
      <c r="TSF82" s="144"/>
      <c r="TSG82" s="144"/>
      <c r="TSH82" s="144"/>
      <c r="TSI82" s="144"/>
      <c r="TSJ82" s="144"/>
      <c r="TSK82" s="144"/>
      <c r="TSL82" s="144"/>
      <c r="TSM82" s="144"/>
      <c r="TSN82" s="144"/>
      <c r="TSO82" s="144"/>
      <c r="TSP82" s="144"/>
      <c r="TSQ82" s="144"/>
      <c r="TSR82" s="144"/>
      <c r="TSS82" s="144"/>
      <c r="TST82" s="144"/>
      <c r="TSU82" s="144"/>
      <c r="TSV82" s="144"/>
      <c r="TSW82" s="144"/>
      <c r="TSX82" s="144"/>
      <c r="TSY82" s="144"/>
      <c r="TSZ82" s="144"/>
      <c r="TTA82" s="144"/>
      <c r="TTB82" s="144"/>
      <c r="TTC82" s="144"/>
      <c r="TTD82" s="144"/>
      <c r="TTE82" s="144"/>
      <c r="TTF82" s="144"/>
      <c r="TTG82" s="144"/>
      <c r="TTH82" s="144"/>
      <c r="TTI82" s="144"/>
      <c r="TTJ82" s="144"/>
      <c r="TTK82" s="144"/>
      <c r="TTL82" s="144"/>
      <c r="TTM82" s="144"/>
      <c r="TTN82" s="144"/>
      <c r="TTO82" s="144"/>
      <c r="TTP82" s="144"/>
      <c r="TTQ82" s="144"/>
      <c r="TTR82" s="144"/>
      <c r="TTS82" s="144"/>
      <c r="TTT82" s="144"/>
      <c r="TTU82" s="144"/>
      <c r="TTV82" s="144"/>
      <c r="TTW82" s="144"/>
      <c r="TTX82" s="144"/>
      <c r="TTY82" s="144"/>
      <c r="TTZ82" s="144"/>
      <c r="TUA82" s="144"/>
      <c r="TUB82" s="144"/>
      <c r="TUC82" s="144"/>
      <c r="TUD82" s="144"/>
      <c r="TUE82" s="144"/>
      <c r="TUF82" s="144"/>
      <c r="TUG82" s="144"/>
      <c r="TUH82" s="144"/>
      <c r="TUI82" s="144"/>
      <c r="TUJ82" s="144"/>
      <c r="TUK82" s="144"/>
      <c r="TUL82" s="144"/>
      <c r="TUM82" s="144"/>
      <c r="TUN82" s="144"/>
      <c r="TUO82" s="144"/>
      <c r="TUP82" s="144"/>
      <c r="TUQ82" s="144"/>
      <c r="TUR82" s="144"/>
      <c r="TUS82" s="144"/>
      <c r="TUT82" s="144"/>
      <c r="TUU82" s="144"/>
      <c r="TUV82" s="144"/>
      <c r="TUW82" s="144"/>
      <c r="TUX82" s="144"/>
      <c r="TUY82" s="144"/>
      <c r="TUZ82" s="144"/>
      <c r="TVA82" s="144"/>
      <c r="TVB82" s="144"/>
      <c r="TVC82" s="144"/>
      <c r="TVD82" s="144"/>
      <c r="TVE82" s="144"/>
      <c r="TVF82" s="144"/>
      <c r="TVG82" s="144"/>
      <c r="TVH82" s="144"/>
      <c r="TVI82" s="144"/>
      <c r="TVJ82" s="144"/>
      <c r="TVK82" s="144"/>
      <c r="TVL82" s="144"/>
      <c r="TVM82" s="144"/>
      <c r="TVN82" s="144"/>
      <c r="TVO82" s="144"/>
      <c r="TVP82" s="144"/>
      <c r="TVQ82" s="144"/>
      <c r="TVR82" s="144"/>
      <c r="TVS82" s="144"/>
      <c r="TVT82" s="144"/>
      <c r="TVU82" s="144"/>
      <c r="TVV82" s="144"/>
      <c r="TVW82" s="144"/>
      <c r="TVX82" s="144"/>
      <c r="TVY82" s="144"/>
      <c r="TVZ82" s="144"/>
      <c r="TWA82" s="144"/>
      <c r="TWB82" s="144"/>
      <c r="TWC82" s="144"/>
      <c r="TWD82" s="144"/>
      <c r="TWE82" s="144"/>
      <c r="TWF82" s="144"/>
      <c r="TWG82" s="144"/>
      <c r="TWH82" s="144"/>
      <c r="TWI82" s="144"/>
      <c r="TWJ82" s="144"/>
      <c r="TWK82" s="144"/>
      <c r="TWL82" s="144"/>
      <c r="TWM82" s="144"/>
      <c r="TWN82" s="144"/>
      <c r="TWO82" s="144"/>
      <c r="TWP82" s="144"/>
      <c r="TWQ82" s="144"/>
      <c r="TWR82" s="144"/>
      <c r="TWS82" s="144"/>
      <c r="TWT82" s="144"/>
      <c r="TWU82" s="144"/>
      <c r="TWV82" s="144"/>
      <c r="TWW82" s="144"/>
      <c r="TWX82" s="144"/>
      <c r="TWY82" s="144"/>
      <c r="TWZ82" s="144"/>
      <c r="TXA82" s="144"/>
      <c r="TXB82" s="144"/>
      <c r="TXC82" s="144"/>
      <c r="TXD82" s="144"/>
      <c r="TXE82" s="144"/>
      <c r="TXF82" s="144"/>
      <c r="TXG82" s="144"/>
      <c r="TXH82" s="144"/>
      <c r="TXI82" s="144"/>
      <c r="TXJ82" s="144"/>
      <c r="TXK82" s="144"/>
      <c r="TXL82" s="144"/>
      <c r="TXM82" s="144"/>
      <c r="TXN82" s="144"/>
      <c r="TXO82" s="144"/>
      <c r="TXP82" s="144"/>
      <c r="TXQ82" s="144"/>
      <c r="TXR82" s="144"/>
      <c r="TXS82" s="144"/>
      <c r="TXT82" s="144"/>
      <c r="TXU82" s="144"/>
      <c r="TXV82" s="144"/>
      <c r="TXW82" s="144"/>
      <c r="TXX82" s="144"/>
      <c r="TXY82" s="144"/>
      <c r="TXZ82" s="144"/>
      <c r="TYA82" s="144"/>
      <c r="TYB82" s="144"/>
      <c r="TYC82" s="144"/>
      <c r="TYD82" s="144"/>
      <c r="TYE82" s="144"/>
      <c r="TYF82" s="144"/>
      <c r="TYG82" s="144"/>
      <c r="TYH82" s="144"/>
      <c r="TYI82" s="144"/>
      <c r="TYJ82" s="144"/>
      <c r="TYK82" s="144"/>
      <c r="TYL82" s="144"/>
      <c r="TYM82" s="144"/>
      <c r="TYN82" s="144"/>
      <c r="TYO82" s="144"/>
      <c r="TYP82" s="144"/>
      <c r="TYQ82" s="144"/>
      <c r="TYR82" s="144"/>
      <c r="TYS82" s="144"/>
      <c r="TYT82" s="144"/>
      <c r="TYU82" s="144"/>
      <c r="TYV82" s="144"/>
      <c r="TYW82" s="144"/>
      <c r="TYX82" s="144"/>
      <c r="TYY82" s="144"/>
      <c r="TYZ82" s="144"/>
      <c r="TZA82" s="144"/>
      <c r="TZB82" s="144"/>
      <c r="TZC82" s="144"/>
      <c r="TZD82" s="144"/>
      <c r="TZE82" s="144"/>
      <c r="TZF82" s="144"/>
      <c r="TZG82" s="144"/>
      <c r="TZH82" s="144"/>
      <c r="TZI82" s="144"/>
      <c r="TZJ82" s="144"/>
      <c r="TZK82" s="144"/>
      <c r="TZL82" s="144"/>
      <c r="TZM82" s="144"/>
      <c r="TZN82" s="144"/>
      <c r="TZO82" s="144"/>
      <c r="TZP82" s="144"/>
      <c r="TZQ82" s="144"/>
      <c r="TZR82" s="144"/>
      <c r="TZS82" s="144"/>
      <c r="TZT82" s="144"/>
      <c r="TZU82" s="144"/>
      <c r="TZV82" s="144"/>
      <c r="TZW82" s="144"/>
      <c r="TZX82" s="144"/>
      <c r="TZY82" s="144"/>
      <c r="TZZ82" s="144"/>
      <c r="UAA82" s="144"/>
      <c r="UAB82" s="144"/>
      <c r="UAC82" s="144"/>
      <c r="UAD82" s="144"/>
      <c r="UAE82" s="144"/>
      <c r="UAF82" s="144"/>
      <c r="UAG82" s="144"/>
      <c r="UAH82" s="144"/>
      <c r="UAI82" s="144"/>
      <c r="UAJ82" s="144"/>
      <c r="UAK82" s="144"/>
      <c r="UAL82" s="144"/>
      <c r="UAM82" s="144"/>
      <c r="UAN82" s="144"/>
      <c r="UAO82" s="144"/>
      <c r="UAP82" s="144"/>
      <c r="UAQ82" s="144"/>
      <c r="UAR82" s="144"/>
      <c r="UAS82" s="144"/>
      <c r="UAT82" s="144"/>
      <c r="UAU82" s="144"/>
      <c r="UAV82" s="144"/>
      <c r="UAW82" s="144"/>
      <c r="UAX82" s="144"/>
      <c r="UAY82" s="144"/>
      <c r="UAZ82" s="144"/>
      <c r="UBA82" s="144"/>
      <c r="UBB82" s="144"/>
      <c r="UBC82" s="144"/>
      <c r="UBD82" s="144"/>
      <c r="UBE82" s="144"/>
      <c r="UBF82" s="144"/>
      <c r="UBG82" s="144"/>
      <c r="UBH82" s="144"/>
      <c r="UBI82" s="144"/>
      <c r="UBJ82" s="144"/>
      <c r="UBK82" s="144"/>
      <c r="UBL82" s="144"/>
      <c r="UBM82" s="144"/>
      <c r="UBN82" s="144"/>
      <c r="UBO82" s="144"/>
      <c r="UBP82" s="144"/>
      <c r="UBQ82" s="144"/>
      <c r="UBR82" s="144"/>
      <c r="UBS82" s="144"/>
      <c r="UBT82" s="144"/>
      <c r="UBU82" s="144"/>
      <c r="UBV82" s="144"/>
      <c r="UBW82" s="144"/>
      <c r="UBX82" s="144"/>
      <c r="UBY82" s="144"/>
      <c r="UBZ82" s="144"/>
      <c r="UCA82" s="144"/>
      <c r="UCB82" s="144"/>
      <c r="UCC82" s="144"/>
      <c r="UCD82" s="144"/>
      <c r="UCE82" s="144"/>
      <c r="UCF82" s="144"/>
      <c r="UCG82" s="144"/>
      <c r="UCH82" s="144"/>
      <c r="UCI82" s="144"/>
      <c r="UCJ82" s="144"/>
      <c r="UCK82" s="144"/>
      <c r="UCL82" s="144"/>
      <c r="UCM82" s="144"/>
      <c r="UCN82" s="144"/>
      <c r="UCO82" s="144"/>
      <c r="UCP82" s="144"/>
      <c r="UCQ82" s="144"/>
      <c r="UCR82" s="144"/>
      <c r="UCS82" s="144"/>
      <c r="UCT82" s="144"/>
      <c r="UCU82" s="144"/>
      <c r="UCV82" s="144"/>
      <c r="UCW82" s="144"/>
      <c r="UCX82" s="144"/>
      <c r="UCY82" s="144"/>
      <c r="UCZ82" s="144"/>
      <c r="UDA82" s="144"/>
      <c r="UDB82" s="144"/>
      <c r="UDC82" s="144"/>
      <c r="UDD82" s="144"/>
      <c r="UDE82" s="144"/>
      <c r="UDF82" s="144"/>
      <c r="UDG82" s="144"/>
      <c r="UDH82" s="144"/>
      <c r="UDI82" s="144"/>
      <c r="UDJ82" s="144"/>
      <c r="UDK82" s="144"/>
      <c r="UDL82" s="144"/>
      <c r="UDM82" s="144"/>
      <c r="UDN82" s="144"/>
      <c r="UDO82" s="144"/>
      <c r="UDP82" s="144"/>
      <c r="UDQ82" s="144"/>
      <c r="UDR82" s="144"/>
      <c r="UDS82" s="144"/>
      <c r="UDT82" s="144"/>
      <c r="UDU82" s="144"/>
      <c r="UDV82" s="144"/>
      <c r="UDW82" s="144"/>
      <c r="UDX82" s="144"/>
      <c r="UDY82" s="144"/>
      <c r="UDZ82" s="144"/>
      <c r="UEA82" s="144"/>
      <c r="UEB82" s="144"/>
      <c r="UEC82" s="144"/>
      <c r="UED82" s="144"/>
      <c r="UEE82" s="144"/>
      <c r="UEF82" s="144"/>
      <c r="UEG82" s="144"/>
      <c r="UEH82" s="144"/>
      <c r="UEI82" s="144"/>
      <c r="UEJ82" s="144"/>
      <c r="UEK82" s="144"/>
      <c r="UEL82" s="144"/>
      <c r="UEM82" s="144"/>
      <c r="UEN82" s="144"/>
      <c r="UEO82" s="144"/>
      <c r="UEP82" s="144"/>
      <c r="UEQ82" s="144"/>
      <c r="UER82" s="144"/>
      <c r="UES82" s="144"/>
      <c r="UET82" s="144"/>
      <c r="UEU82" s="144"/>
      <c r="UEV82" s="144"/>
      <c r="UEW82" s="144"/>
      <c r="UEX82" s="144"/>
      <c r="UEY82" s="144"/>
      <c r="UEZ82" s="144"/>
      <c r="UFA82" s="144"/>
      <c r="UFB82" s="144"/>
      <c r="UFC82" s="144"/>
      <c r="UFD82" s="144"/>
      <c r="UFE82" s="144"/>
      <c r="UFF82" s="144"/>
      <c r="UFG82" s="144"/>
      <c r="UFH82" s="144"/>
      <c r="UFI82" s="144"/>
      <c r="UFJ82" s="144"/>
      <c r="UFK82" s="144"/>
      <c r="UFL82" s="144"/>
      <c r="UFM82" s="144"/>
      <c r="UFN82" s="144"/>
      <c r="UFO82" s="144"/>
      <c r="UFP82" s="144"/>
      <c r="UFQ82" s="144"/>
      <c r="UFR82" s="144"/>
      <c r="UFS82" s="144"/>
      <c r="UFT82" s="144"/>
      <c r="UFU82" s="144"/>
      <c r="UFV82" s="144"/>
      <c r="UFW82" s="144"/>
      <c r="UFX82" s="144"/>
      <c r="UFY82" s="144"/>
      <c r="UFZ82" s="144"/>
      <c r="UGA82" s="144"/>
      <c r="UGB82" s="144"/>
      <c r="UGC82" s="144"/>
      <c r="UGD82" s="144"/>
      <c r="UGE82" s="144"/>
      <c r="UGF82" s="144"/>
      <c r="UGG82" s="144"/>
      <c r="UGH82" s="144"/>
      <c r="UGI82" s="144"/>
      <c r="UGJ82" s="144"/>
      <c r="UGK82" s="144"/>
      <c r="UGL82" s="144"/>
      <c r="UGM82" s="144"/>
      <c r="UGN82" s="144"/>
      <c r="UGO82" s="144"/>
      <c r="UGP82" s="144"/>
      <c r="UGQ82" s="144"/>
      <c r="UGR82" s="144"/>
      <c r="UGS82" s="144"/>
      <c r="UGT82" s="144"/>
      <c r="UGU82" s="144"/>
      <c r="UGV82" s="144"/>
      <c r="UGW82" s="144"/>
      <c r="UGX82" s="144"/>
      <c r="UGY82" s="144"/>
      <c r="UGZ82" s="144"/>
      <c r="UHA82" s="144"/>
      <c r="UHB82" s="144"/>
      <c r="UHC82" s="144"/>
      <c r="UHD82" s="144"/>
      <c r="UHE82" s="144"/>
      <c r="UHF82" s="144"/>
      <c r="UHG82" s="144"/>
      <c r="UHH82" s="144"/>
      <c r="UHI82" s="144"/>
      <c r="UHJ82" s="144"/>
      <c r="UHK82" s="144"/>
      <c r="UHL82" s="144"/>
      <c r="UHM82" s="144"/>
      <c r="UHN82" s="144"/>
      <c r="UHO82" s="144"/>
      <c r="UHP82" s="144"/>
      <c r="UHQ82" s="144"/>
      <c r="UHR82" s="144"/>
      <c r="UHS82" s="144"/>
      <c r="UHT82" s="144"/>
      <c r="UHU82" s="144"/>
      <c r="UHV82" s="144"/>
      <c r="UHW82" s="144"/>
      <c r="UHX82" s="144"/>
      <c r="UHY82" s="144"/>
      <c r="UHZ82" s="144"/>
      <c r="UIA82" s="144"/>
      <c r="UIB82" s="144"/>
      <c r="UIC82" s="144"/>
      <c r="UID82" s="144"/>
      <c r="UIE82" s="144"/>
      <c r="UIF82" s="144"/>
      <c r="UIG82" s="144"/>
      <c r="UIH82" s="144"/>
      <c r="UII82" s="144"/>
      <c r="UIJ82" s="144"/>
      <c r="UIK82" s="144"/>
      <c r="UIL82" s="144"/>
      <c r="UIM82" s="144"/>
      <c r="UIN82" s="144"/>
      <c r="UIO82" s="144"/>
      <c r="UIP82" s="144"/>
      <c r="UIQ82" s="144"/>
      <c r="UIR82" s="144"/>
      <c r="UIS82" s="144"/>
      <c r="UIT82" s="144"/>
      <c r="UIU82" s="144"/>
      <c r="UIV82" s="144"/>
      <c r="UIW82" s="144"/>
      <c r="UIX82" s="144"/>
      <c r="UIY82" s="144"/>
      <c r="UIZ82" s="144"/>
      <c r="UJA82" s="144"/>
      <c r="UJB82" s="144"/>
      <c r="UJC82" s="144"/>
      <c r="UJD82" s="144"/>
      <c r="UJE82" s="144"/>
      <c r="UJF82" s="144"/>
      <c r="UJG82" s="144"/>
      <c r="UJH82" s="144"/>
      <c r="UJI82" s="144"/>
      <c r="UJJ82" s="144"/>
      <c r="UJK82" s="144"/>
      <c r="UJL82" s="144"/>
      <c r="UJM82" s="144"/>
      <c r="UJN82" s="144"/>
      <c r="UJO82" s="144"/>
      <c r="UJP82" s="144"/>
      <c r="UJQ82" s="144"/>
      <c r="UJR82" s="144"/>
      <c r="UJS82" s="144"/>
      <c r="UJT82" s="144"/>
      <c r="UJU82" s="144"/>
      <c r="UJV82" s="144"/>
      <c r="UJW82" s="144"/>
      <c r="UJX82" s="144"/>
      <c r="UJY82" s="144"/>
      <c r="UJZ82" s="144"/>
      <c r="UKA82" s="144"/>
      <c r="UKB82" s="144"/>
      <c r="UKC82" s="144"/>
      <c r="UKD82" s="144"/>
      <c r="UKE82" s="144"/>
      <c r="UKF82" s="144"/>
      <c r="UKG82" s="144"/>
      <c r="UKH82" s="144"/>
      <c r="UKI82" s="144"/>
      <c r="UKJ82" s="144"/>
      <c r="UKK82" s="144"/>
      <c r="UKL82" s="144"/>
      <c r="UKM82" s="144"/>
      <c r="UKN82" s="144"/>
      <c r="UKO82" s="144"/>
      <c r="UKP82" s="144"/>
      <c r="UKQ82" s="144"/>
      <c r="UKR82" s="144"/>
      <c r="UKS82" s="144"/>
      <c r="UKT82" s="144"/>
      <c r="UKU82" s="144"/>
      <c r="UKV82" s="144"/>
      <c r="UKW82" s="144"/>
      <c r="UKX82" s="144"/>
      <c r="UKY82" s="144"/>
      <c r="UKZ82" s="144"/>
      <c r="ULA82" s="144"/>
      <c r="ULB82" s="144"/>
      <c r="ULC82" s="144"/>
      <c r="ULD82" s="144"/>
      <c r="ULE82" s="144"/>
      <c r="ULF82" s="144"/>
      <c r="ULG82" s="144"/>
      <c r="ULH82" s="144"/>
      <c r="ULI82" s="144"/>
      <c r="ULJ82" s="144"/>
      <c r="ULK82" s="144"/>
      <c r="ULL82" s="144"/>
      <c r="ULM82" s="144"/>
      <c r="ULN82" s="144"/>
      <c r="ULO82" s="144"/>
      <c r="ULP82" s="144"/>
      <c r="ULQ82" s="144"/>
      <c r="ULR82" s="144"/>
      <c r="ULS82" s="144"/>
      <c r="ULT82" s="144"/>
      <c r="ULU82" s="144"/>
      <c r="ULV82" s="144"/>
      <c r="ULW82" s="144"/>
      <c r="ULX82" s="144"/>
      <c r="ULY82" s="144"/>
      <c r="ULZ82" s="144"/>
      <c r="UMA82" s="144"/>
      <c r="UMB82" s="144"/>
      <c r="UMC82" s="144"/>
      <c r="UMD82" s="144"/>
      <c r="UME82" s="144"/>
      <c r="UMF82" s="144"/>
      <c r="UMG82" s="144"/>
      <c r="UMH82" s="144"/>
      <c r="UMI82" s="144"/>
      <c r="UMJ82" s="144"/>
      <c r="UMK82" s="144"/>
      <c r="UML82" s="144"/>
      <c r="UMM82" s="144"/>
      <c r="UMN82" s="144"/>
      <c r="UMO82" s="144"/>
      <c r="UMP82" s="144"/>
      <c r="UMQ82" s="144"/>
      <c r="UMR82" s="144"/>
      <c r="UMS82" s="144"/>
      <c r="UMT82" s="144"/>
      <c r="UMU82" s="144"/>
      <c r="UMV82" s="144"/>
      <c r="UMW82" s="144"/>
      <c r="UMX82" s="144"/>
      <c r="UMY82" s="144"/>
      <c r="UMZ82" s="144"/>
      <c r="UNA82" s="144"/>
      <c r="UNB82" s="144"/>
      <c r="UNC82" s="144"/>
      <c r="UND82" s="144"/>
      <c r="UNE82" s="144"/>
      <c r="UNF82" s="144"/>
      <c r="UNG82" s="144"/>
      <c r="UNH82" s="144"/>
      <c r="UNI82" s="144"/>
      <c r="UNJ82" s="144"/>
      <c r="UNK82" s="144"/>
      <c r="UNL82" s="144"/>
      <c r="UNM82" s="144"/>
      <c r="UNN82" s="144"/>
      <c r="UNO82" s="144"/>
      <c r="UNP82" s="144"/>
      <c r="UNQ82" s="144"/>
      <c r="UNR82" s="144"/>
      <c r="UNS82" s="144"/>
      <c r="UNT82" s="144"/>
      <c r="UNU82" s="144"/>
      <c r="UNV82" s="144"/>
      <c r="UNW82" s="144"/>
      <c r="UNX82" s="144"/>
      <c r="UNY82" s="144"/>
      <c r="UNZ82" s="144"/>
      <c r="UOA82" s="144"/>
      <c r="UOB82" s="144"/>
      <c r="UOC82" s="144"/>
      <c r="UOD82" s="144"/>
      <c r="UOE82" s="144"/>
      <c r="UOF82" s="144"/>
      <c r="UOG82" s="144"/>
      <c r="UOH82" s="144"/>
      <c r="UOI82" s="144"/>
      <c r="UOJ82" s="144"/>
      <c r="UOK82" s="144"/>
      <c r="UOL82" s="144"/>
      <c r="UOM82" s="144"/>
      <c r="UON82" s="144"/>
      <c r="UOO82" s="144"/>
      <c r="UOP82" s="144"/>
      <c r="UOQ82" s="144"/>
      <c r="UOR82" s="144"/>
      <c r="UOS82" s="144"/>
      <c r="UOT82" s="144"/>
      <c r="UOU82" s="144"/>
      <c r="UOV82" s="144"/>
      <c r="UOW82" s="144"/>
      <c r="UOX82" s="144"/>
      <c r="UOY82" s="144"/>
      <c r="UOZ82" s="144"/>
      <c r="UPA82" s="144"/>
      <c r="UPB82" s="144"/>
      <c r="UPC82" s="144"/>
      <c r="UPD82" s="144"/>
      <c r="UPE82" s="144"/>
      <c r="UPF82" s="144"/>
      <c r="UPG82" s="144"/>
      <c r="UPH82" s="144"/>
      <c r="UPI82" s="144"/>
      <c r="UPJ82" s="144"/>
      <c r="UPK82" s="144"/>
      <c r="UPL82" s="144"/>
      <c r="UPM82" s="144"/>
      <c r="UPN82" s="144"/>
      <c r="UPO82" s="144"/>
      <c r="UPP82" s="144"/>
      <c r="UPQ82" s="144"/>
      <c r="UPR82" s="144"/>
      <c r="UPS82" s="144"/>
      <c r="UPT82" s="144"/>
      <c r="UPU82" s="144"/>
      <c r="UPV82" s="144"/>
      <c r="UPW82" s="144"/>
      <c r="UPX82" s="144"/>
      <c r="UPY82" s="144"/>
      <c r="UPZ82" s="144"/>
      <c r="UQA82" s="144"/>
      <c r="UQB82" s="144"/>
      <c r="UQC82" s="144"/>
      <c r="UQD82" s="144"/>
      <c r="UQE82" s="144"/>
      <c r="UQF82" s="144"/>
      <c r="UQG82" s="144"/>
      <c r="UQH82" s="144"/>
      <c r="UQI82" s="144"/>
      <c r="UQJ82" s="144"/>
      <c r="UQK82" s="144"/>
      <c r="UQL82" s="144"/>
      <c r="UQM82" s="144"/>
      <c r="UQN82" s="144"/>
      <c r="UQO82" s="144"/>
      <c r="UQP82" s="144"/>
      <c r="UQQ82" s="144"/>
      <c r="UQR82" s="144"/>
      <c r="UQS82" s="144"/>
      <c r="UQT82" s="144"/>
      <c r="UQU82" s="144"/>
      <c r="UQV82" s="144"/>
      <c r="UQW82" s="144"/>
      <c r="UQX82" s="144"/>
      <c r="UQY82" s="144"/>
      <c r="UQZ82" s="144"/>
      <c r="URA82" s="144"/>
      <c r="URB82" s="144"/>
      <c r="URC82" s="144"/>
      <c r="URD82" s="144"/>
      <c r="URE82" s="144"/>
      <c r="URF82" s="144"/>
      <c r="URG82" s="144"/>
      <c r="URH82" s="144"/>
      <c r="URI82" s="144"/>
      <c r="URJ82" s="144"/>
      <c r="URK82" s="144"/>
      <c r="URL82" s="144"/>
      <c r="URM82" s="144"/>
      <c r="URN82" s="144"/>
      <c r="URO82" s="144"/>
      <c r="URP82" s="144"/>
      <c r="URQ82" s="144"/>
      <c r="URR82" s="144"/>
      <c r="URS82" s="144"/>
      <c r="URT82" s="144"/>
      <c r="URU82" s="144"/>
      <c r="URV82" s="144"/>
      <c r="URW82" s="144"/>
      <c r="URX82" s="144"/>
      <c r="URY82" s="144"/>
      <c r="URZ82" s="144"/>
      <c r="USA82" s="144"/>
      <c r="USB82" s="144"/>
      <c r="USC82" s="144"/>
      <c r="USD82" s="144"/>
      <c r="USE82" s="144"/>
      <c r="USF82" s="144"/>
      <c r="USG82" s="144"/>
      <c r="USH82" s="144"/>
      <c r="USI82" s="144"/>
      <c r="USJ82" s="144"/>
      <c r="USK82" s="144"/>
      <c r="USL82" s="144"/>
      <c r="USM82" s="144"/>
      <c r="USN82" s="144"/>
      <c r="USO82" s="144"/>
      <c r="USP82" s="144"/>
      <c r="USQ82" s="144"/>
      <c r="USR82" s="144"/>
      <c r="USS82" s="144"/>
      <c r="UST82" s="144"/>
      <c r="USU82" s="144"/>
      <c r="USV82" s="144"/>
      <c r="USW82" s="144"/>
      <c r="USX82" s="144"/>
      <c r="USY82" s="144"/>
      <c r="USZ82" s="144"/>
      <c r="UTA82" s="144"/>
      <c r="UTB82" s="144"/>
      <c r="UTC82" s="144"/>
      <c r="UTD82" s="144"/>
      <c r="UTE82" s="144"/>
      <c r="UTF82" s="144"/>
      <c r="UTG82" s="144"/>
      <c r="UTH82" s="144"/>
      <c r="UTI82" s="144"/>
      <c r="UTJ82" s="144"/>
      <c r="UTK82" s="144"/>
      <c r="UTL82" s="144"/>
      <c r="UTM82" s="144"/>
      <c r="UTN82" s="144"/>
      <c r="UTO82" s="144"/>
      <c r="UTP82" s="144"/>
      <c r="UTQ82" s="144"/>
      <c r="UTR82" s="144"/>
      <c r="UTS82" s="144"/>
      <c r="UTT82" s="144"/>
      <c r="UTU82" s="144"/>
      <c r="UTV82" s="144"/>
      <c r="UTW82" s="144"/>
      <c r="UTX82" s="144"/>
      <c r="UTY82" s="144"/>
      <c r="UTZ82" s="144"/>
      <c r="UUA82" s="144"/>
      <c r="UUB82" s="144"/>
      <c r="UUC82" s="144"/>
      <c r="UUD82" s="144"/>
      <c r="UUE82" s="144"/>
      <c r="UUF82" s="144"/>
      <c r="UUG82" s="144"/>
      <c r="UUH82" s="144"/>
      <c r="UUI82" s="144"/>
      <c r="UUJ82" s="144"/>
      <c r="UUK82" s="144"/>
      <c r="UUL82" s="144"/>
      <c r="UUM82" s="144"/>
      <c r="UUN82" s="144"/>
      <c r="UUO82" s="144"/>
      <c r="UUP82" s="144"/>
      <c r="UUQ82" s="144"/>
      <c r="UUR82" s="144"/>
      <c r="UUS82" s="144"/>
      <c r="UUT82" s="144"/>
      <c r="UUU82" s="144"/>
      <c r="UUV82" s="144"/>
      <c r="UUW82" s="144"/>
      <c r="UUX82" s="144"/>
      <c r="UUY82" s="144"/>
      <c r="UUZ82" s="144"/>
      <c r="UVA82" s="144"/>
      <c r="UVB82" s="144"/>
      <c r="UVC82" s="144"/>
      <c r="UVD82" s="144"/>
      <c r="UVE82" s="144"/>
      <c r="UVF82" s="144"/>
      <c r="UVG82" s="144"/>
      <c r="UVH82" s="144"/>
      <c r="UVI82" s="144"/>
      <c r="UVJ82" s="144"/>
      <c r="UVK82" s="144"/>
      <c r="UVL82" s="144"/>
      <c r="UVM82" s="144"/>
      <c r="UVN82" s="144"/>
      <c r="UVO82" s="144"/>
      <c r="UVP82" s="144"/>
      <c r="UVQ82" s="144"/>
      <c r="UVR82" s="144"/>
      <c r="UVS82" s="144"/>
      <c r="UVT82" s="144"/>
      <c r="UVU82" s="144"/>
      <c r="UVV82" s="144"/>
      <c r="UVW82" s="144"/>
      <c r="UVX82" s="144"/>
      <c r="UVY82" s="144"/>
      <c r="UVZ82" s="144"/>
      <c r="UWA82" s="144"/>
      <c r="UWB82" s="144"/>
      <c r="UWC82" s="144"/>
      <c r="UWD82" s="144"/>
      <c r="UWE82" s="144"/>
      <c r="UWF82" s="144"/>
      <c r="UWG82" s="144"/>
      <c r="UWH82" s="144"/>
      <c r="UWI82" s="144"/>
      <c r="UWJ82" s="144"/>
      <c r="UWK82" s="144"/>
      <c r="UWL82" s="144"/>
      <c r="UWM82" s="144"/>
      <c r="UWN82" s="144"/>
      <c r="UWO82" s="144"/>
      <c r="UWP82" s="144"/>
      <c r="UWQ82" s="144"/>
      <c r="UWR82" s="144"/>
      <c r="UWS82" s="144"/>
      <c r="UWT82" s="144"/>
      <c r="UWU82" s="144"/>
      <c r="UWV82" s="144"/>
      <c r="UWW82" s="144"/>
      <c r="UWX82" s="144"/>
      <c r="UWY82" s="144"/>
      <c r="UWZ82" s="144"/>
      <c r="UXA82" s="144"/>
      <c r="UXB82" s="144"/>
      <c r="UXC82" s="144"/>
      <c r="UXD82" s="144"/>
      <c r="UXE82" s="144"/>
      <c r="UXF82" s="144"/>
      <c r="UXG82" s="144"/>
      <c r="UXH82" s="144"/>
      <c r="UXI82" s="144"/>
      <c r="UXJ82" s="144"/>
      <c r="UXK82" s="144"/>
      <c r="UXL82" s="144"/>
      <c r="UXM82" s="144"/>
      <c r="UXN82" s="144"/>
      <c r="UXO82" s="144"/>
      <c r="UXP82" s="144"/>
      <c r="UXQ82" s="144"/>
      <c r="UXR82" s="144"/>
      <c r="UXS82" s="144"/>
      <c r="UXT82" s="144"/>
      <c r="UXU82" s="144"/>
      <c r="UXV82" s="144"/>
      <c r="UXW82" s="144"/>
      <c r="UXX82" s="144"/>
      <c r="UXY82" s="144"/>
      <c r="UXZ82" s="144"/>
      <c r="UYA82" s="144"/>
      <c r="UYB82" s="144"/>
      <c r="UYC82" s="144"/>
      <c r="UYD82" s="144"/>
      <c r="UYE82" s="144"/>
      <c r="UYF82" s="144"/>
      <c r="UYG82" s="144"/>
      <c r="UYH82" s="144"/>
      <c r="UYI82" s="144"/>
      <c r="UYJ82" s="144"/>
      <c r="UYK82" s="144"/>
      <c r="UYL82" s="144"/>
      <c r="UYM82" s="144"/>
      <c r="UYN82" s="144"/>
      <c r="UYO82" s="144"/>
      <c r="UYP82" s="144"/>
      <c r="UYQ82" s="144"/>
      <c r="UYR82" s="144"/>
      <c r="UYS82" s="144"/>
      <c r="UYT82" s="144"/>
      <c r="UYU82" s="144"/>
      <c r="UYV82" s="144"/>
      <c r="UYW82" s="144"/>
      <c r="UYX82" s="144"/>
      <c r="UYY82" s="144"/>
      <c r="UYZ82" s="144"/>
      <c r="UZA82" s="144"/>
      <c r="UZB82" s="144"/>
      <c r="UZC82" s="144"/>
      <c r="UZD82" s="144"/>
      <c r="UZE82" s="144"/>
      <c r="UZF82" s="144"/>
      <c r="UZG82" s="144"/>
      <c r="UZH82" s="144"/>
      <c r="UZI82" s="144"/>
      <c r="UZJ82" s="144"/>
      <c r="UZK82" s="144"/>
      <c r="UZL82" s="144"/>
      <c r="UZM82" s="144"/>
      <c r="UZN82" s="144"/>
      <c r="UZO82" s="144"/>
      <c r="UZP82" s="144"/>
      <c r="UZQ82" s="144"/>
      <c r="UZR82" s="144"/>
      <c r="UZS82" s="144"/>
      <c r="UZT82" s="144"/>
      <c r="UZU82" s="144"/>
      <c r="UZV82" s="144"/>
      <c r="UZW82" s="144"/>
      <c r="UZX82" s="144"/>
      <c r="UZY82" s="144"/>
      <c r="UZZ82" s="144"/>
      <c r="VAA82" s="144"/>
      <c r="VAB82" s="144"/>
      <c r="VAC82" s="144"/>
      <c r="VAD82" s="144"/>
      <c r="VAE82" s="144"/>
      <c r="VAF82" s="144"/>
      <c r="VAG82" s="144"/>
      <c r="VAH82" s="144"/>
      <c r="VAI82" s="144"/>
      <c r="VAJ82" s="144"/>
      <c r="VAK82" s="144"/>
      <c r="VAL82" s="144"/>
      <c r="VAM82" s="144"/>
      <c r="VAN82" s="144"/>
      <c r="VAO82" s="144"/>
      <c r="VAP82" s="144"/>
      <c r="VAQ82" s="144"/>
      <c r="VAR82" s="144"/>
      <c r="VAS82" s="144"/>
      <c r="VAT82" s="144"/>
      <c r="VAU82" s="144"/>
      <c r="VAV82" s="144"/>
      <c r="VAW82" s="144"/>
      <c r="VAX82" s="144"/>
      <c r="VAY82" s="144"/>
      <c r="VAZ82" s="144"/>
      <c r="VBA82" s="144"/>
      <c r="VBB82" s="144"/>
      <c r="VBC82" s="144"/>
      <c r="VBD82" s="144"/>
      <c r="VBE82" s="144"/>
      <c r="VBF82" s="144"/>
      <c r="VBG82" s="144"/>
      <c r="VBH82" s="144"/>
      <c r="VBI82" s="144"/>
      <c r="VBJ82" s="144"/>
      <c r="VBK82" s="144"/>
      <c r="VBL82" s="144"/>
      <c r="VBM82" s="144"/>
      <c r="VBN82" s="144"/>
      <c r="VBO82" s="144"/>
      <c r="VBP82" s="144"/>
      <c r="VBQ82" s="144"/>
      <c r="VBR82" s="144"/>
      <c r="VBS82" s="144"/>
      <c r="VBT82" s="144"/>
      <c r="VBU82" s="144"/>
      <c r="VBV82" s="144"/>
      <c r="VBW82" s="144"/>
      <c r="VBX82" s="144"/>
      <c r="VBY82" s="144"/>
      <c r="VBZ82" s="144"/>
      <c r="VCA82" s="144"/>
      <c r="VCB82" s="144"/>
      <c r="VCC82" s="144"/>
      <c r="VCD82" s="144"/>
      <c r="VCE82" s="144"/>
      <c r="VCF82" s="144"/>
      <c r="VCG82" s="144"/>
      <c r="VCH82" s="144"/>
      <c r="VCI82" s="144"/>
      <c r="VCJ82" s="144"/>
      <c r="VCK82" s="144"/>
      <c r="VCL82" s="144"/>
      <c r="VCM82" s="144"/>
      <c r="VCN82" s="144"/>
      <c r="VCO82" s="144"/>
      <c r="VCP82" s="144"/>
      <c r="VCQ82" s="144"/>
      <c r="VCR82" s="144"/>
      <c r="VCS82" s="144"/>
      <c r="VCT82" s="144"/>
      <c r="VCU82" s="144"/>
      <c r="VCV82" s="144"/>
      <c r="VCW82" s="144"/>
      <c r="VCX82" s="144"/>
      <c r="VCY82" s="144"/>
      <c r="VCZ82" s="144"/>
      <c r="VDA82" s="144"/>
      <c r="VDB82" s="144"/>
      <c r="VDC82" s="144"/>
      <c r="VDD82" s="144"/>
      <c r="VDE82" s="144"/>
      <c r="VDF82" s="144"/>
      <c r="VDG82" s="144"/>
      <c r="VDH82" s="144"/>
      <c r="VDI82" s="144"/>
      <c r="VDJ82" s="144"/>
      <c r="VDK82" s="144"/>
      <c r="VDL82" s="144"/>
      <c r="VDM82" s="144"/>
      <c r="VDN82" s="144"/>
      <c r="VDO82" s="144"/>
      <c r="VDP82" s="144"/>
      <c r="VDQ82" s="144"/>
      <c r="VDR82" s="144"/>
      <c r="VDS82" s="144"/>
      <c r="VDT82" s="144"/>
      <c r="VDU82" s="144"/>
      <c r="VDV82" s="144"/>
      <c r="VDW82" s="144"/>
      <c r="VDX82" s="144"/>
      <c r="VDY82" s="144"/>
      <c r="VDZ82" s="144"/>
      <c r="VEA82" s="144"/>
      <c r="VEB82" s="144"/>
      <c r="VEC82" s="144"/>
      <c r="VED82" s="144"/>
      <c r="VEE82" s="144"/>
      <c r="VEF82" s="144"/>
      <c r="VEG82" s="144"/>
      <c r="VEH82" s="144"/>
      <c r="VEI82" s="144"/>
      <c r="VEJ82" s="144"/>
      <c r="VEK82" s="144"/>
      <c r="VEL82" s="144"/>
      <c r="VEM82" s="144"/>
      <c r="VEN82" s="144"/>
      <c r="VEO82" s="144"/>
      <c r="VEP82" s="144"/>
      <c r="VEQ82" s="144"/>
      <c r="VER82" s="144"/>
      <c r="VES82" s="144"/>
      <c r="VET82" s="144"/>
      <c r="VEU82" s="144"/>
      <c r="VEV82" s="144"/>
      <c r="VEW82" s="144"/>
      <c r="VEX82" s="144"/>
      <c r="VEY82" s="144"/>
      <c r="VEZ82" s="144"/>
      <c r="VFA82" s="144"/>
      <c r="VFB82" s="144"/>
      <c r="VFC82" s="144"/>
      <c r="VFD82" s="144"/>
      <c r="VFE82" s="144"/>
      <c r="VFF82" s="144"/>
      <c r="VFG82" s="144"/>
      <c r="VFH82" s="144"/>
      <c r="VFI82" s="144"/>
      <c r="VFJ82" s="144"/>
      <c r="VFK82" s="144"/>
      <c r="VFL82" s="144"/>
      <c r="VFM82" s="144"/>
      <c r="VFN82" s="144"/>
      <c r="VFO82" s="144"/>
      <c r="VFP82" s="144"/>
      <c r="VFQ82" s="144"/>
      <c r="VFR82" s="144"/>
      <c r="VFS82" s="144"/>
      <c r="VFT82" s="144"/>
      <c r="VFU82" s="144"/>
      <c r="VFV82" s="144"/>
      <c r="VFW82" s="144"/>
      <c r="VFX82" s="144"/>
      <c r="VFY82" s="144"/>
      <c r="VFZ82" s="144"/>
      <c r="VGA82" s="144"/>
      <c r="VGB82" s="144"/>
      <c r="VGC82" s="144"/>
      <c r="VGD82" s="144"/>
      <c r="VGE82" s="144"/>
      <c r="VGF82" s="144"/>
      <c r="VGG82" s="144"/>
      <c r="VGH82" s="144"/>
      <c r="VGI82" s="144"/>
      <c r="VGJ82" s="144"/>
      <c r="VGK82" s="144"/>
      <c r="VGL82" s="144"/>
      <c r="VGM82" s="144"/>
      <c r="VGN82" s="144"/>
      <c r="VGO82" s="144"/>
      <c r="VGP82" s="144"/>
      <c r="VGQ82" s="144"/>
      <c r="VGR82" s="144"/>
      <c r="VGS82" s="144"/>
      <c r="VGT82" s="144"/>
      <c r="VGU82" s="144"/>
      <c r="VGV82" s="144"/>
      <c r="VGW82" s="144"/>
      <c r="VGX82" s="144"/>
      <c r="VGY82" s="144"/>
      <c r="VGZ82" s="144"/>
      <c r="VHA82" s="144"/>
      <c r="VHB82" s="144"/>
      <c r="VHC82" s="144"/>
      <c r="VHD82" s="144"/>
      <c r="VHE82" s="144"/>
      <c r="VHF82" s="144"/>
      <c r="VHG82" s="144"/>
      <c r="VHH82" s="144"/>
      <c r="VHI82" s="144"/>
      <c r="VHJ82" s="144"/>
      <c r="VHK82" s="144"/>
      <c r="VHL82" s="144"/>
      <c r="VHM82" s="144"/>
      <c r="VHN82" s="144"/>
      <c r="VHO82" s="144"/>
      <c r="VHP82" s="144"/>
      <c r="VHQ82" s="144"/>
      <c r="VHR82" s="144"/>
      <c r="VHS82" s="144"/>
      <c r="VHT82" s="144"/>
      <c r="VHU82" s="144"/>
      <c r="VHV82" s="144"/>
      <c r="VHW82" s="144"/>
      <c r="VHX82" s="144"/>
      <c r="VHY82" s="144"/>
      <c r="VHZ82" s="144"/>
      <c r="VIA82" s="144"/>
      <c r="VIB82" s="144"/>
      <c r="VIC82" s="144"/>
      <c r="VID82" s="144"/>
      <c r="VIE82" s="144"/>
      <c r="VIF82" s="144"/>
      <c r="VIG82" s="144"/>
      <c r="VIH82" s="144"/>
      <c r="VII82" s="144"/>
      <c r="VIJ82" s="144"/>
      <c r="VIK82" s="144"/>
      <c r="VIL82" s="144"/>
      <c r="VIM82" s="144"/>
      <c r="VIN82" s="144"/>
      <c r="VIO82" s="144"/>
      <c r="VIP82" s="144"/>
      <c r="VIQ82" s="144"/>
      <c r="VIR82" s="144"/>
      <c r="VIS82" s="144"/>
      <c r="VIT82" s="144"/>
      <c r="VIU82" s="144"/>
      <c r="VIV82" s="144"/>
      <c r="VIW82" s="144"/>
      <c r="VIX82" s="144"/>
      <c r="VIY82" s="144"/>
      <c r="VIZ82" s="144"/>
      <c r="VJA82" s="144"/>
      <c r="VJB82" s="144"/>
      <c r="VJC82" s="144"/>
      <c r="VJD82" s="144"/>
      <c r="VJE82" s="144"/>
      <c r="VJF82" s="144"/>
      <c r="VJG82" s="144"/>
      <c r="VJH82" s="144"/>
      <c r="VJI82" s="144"/>
      <c r="VJJ82" s="144"/>
      <c r="VJK82" s="144"/>
      <c r="VJL82" s="144"/>
      <c r="VJM82" s="144"/>
      <c r="VJN82" s="144"/>
      <c r="VJO82" s="144"/>
      <c r="VJP82" s="144"/>
      <c r="VJQ82" s="144"/>
      <c r="VJR82" s="144"/>
      <c r="VJS82" s="144"/>
      <c r="VJT82" s="144"/>
      <c r="VJU82" s="144"/>
      <c r="VJV82" s="144"/>
      <c r="VJW82" s="144"/>
      <c r="VJX82" s="144"/>
      <c r="VJY82" s="144"/>
      <c r="VJZ82" s="144"/>
      <c r="VKA82" s="144"/>
      <c r="VKB82" s="144"/>
      <c r="VKC82" s="144"/>
      <c r="VKD82" s="144"/>
      <c r="VKE82" s="144"/>
      <c r="VKF82" s="144"/>
      <c r="VKG82" s="144"/>
      <c r="VKH82" s="144"/>
      <c r="VKI82" s="144"/>
      <c r="VKJ82" s="144"/>
      <c r="VKK82" s="144"/>
      <c r="VKL82" s="144"/>
      <c r="VKM82" s="144"/>
      <c r="VKN82" s="144"/>
      <c r="VKO82" s="144"/>
      <c r="VKP82" s="144"/>
      <c r="VKQ82" s="144"/>
      <c r="VKR82" s="144"/>
      <c r="VKS82" s="144"/>
      <c r="VKT82" s="144"/>
      <c r="VKU82" s="144"/>
      <c r="VKV82" s="144"/>
      <c r="VKW82" s="144"/>
      <c r="VKX82" s="144"/>
      <c r="VKY82" s="144"/>
      <c r="VKZ82" s="144"/>
      <c r="VLA82" s="144"/>
      <c r="VLB82" s="144"/>
      <c r="VLC82" s="144"/>
      <c r="VLD82" s="144"/>
      <c r="VLE82" s="144"/>
      <c r="VLF82" s="144"/>
      <c r="VLG82" s="144"/>
      <c r="VLH82" s="144"/>
      <c r="VLI82" s="144"/>
      <c r="VLJ82" s="144"/>
      <c r="VLK82" s="144"/>
      <c r="VLL82" s="144"/>
      <c r="VLM82" s="144"/>
      <c r="VLN82" s="144"/>
      <c r="VLO82" s="144"/>
      <c r="VLP82" s="144"/>
      <c r="VLQ82" s="144"/>
      <c r="VLR82" s="144"/>
      <c r="VLS82" s="144"/>
      <c r="VLT82" s="144"/>
      <c r="VLU82" s="144"/>
      <c r="VLV82" s="144"/>
      <c r="VLW82" s="144"/>
      <c r="VLX82" s="144"/>
      <c r="VLY82" s="144"/>
      <c r="VLZ82" s="144"/>
      <c r="VMA82" s="144"/>
      <c r="VMB82" s="144"/>
      <c r="VMC82" s="144"/>
      <c r="VMD82" s="144"/>
      <c r="VME82" s="144"/>
      <c r="VMF82" s="144"/>
      <c r="VMG82" s="144"/>
      <c r="VMH82" s="144"/>
      <c r="VMI82" s="144"/>
      <c r="VMJ82" s="144"/>
      <c r="VMK82" s="144"/>
      <c r="VML82" s="144"/>
      <c r="VMM82" s="144"/>
      <c r="VMN82" s="144"/>
      <c r="VMO82" s="144"/>
      <c r="VMP82" s="144"/>
      <c r="VMQ82" s="144"/>
      <c r="VMR82" s="144"/>
      <c r="VMS82" s="144"/>
      <c r="VMT82" s="144"/>
      <c r="VMU82" s="144"/>
      <c r="VMV82" s="144"/>
      <c r="VMW82" s="144"/>
      <c r="VMX82" s="144"/>
      <c r="VMY82" s="144"/>
      <c r="VMZ82" s="144"/>
      <c r="VNA82" s="144"/>
      <c r="VNB82" s="144"/>
      <c r="VNC82" s="144"/>
      <c r="VND82" s="144"/>
      <c r="VNE82" s="144"/>
      <c r="VNF82" s="144"/>
      <c r="VNG82" s="144"/>
      <c r="VNH82" s="144"/>
      <c r="VNI82" s="144"/>
      <c r="VNJ82" s="144"/>
      <c r="VNK82" s="144"/>
      <c r="VNL82" s="144"/>
      <c r="VNM82" s="144"/>
      <c r="VNN82" s="144"/>
      <c r="VNO82" s="144"/>
      <c r="VNP82" s="144"/>
      <c r="VNQ82" s="144"/>
      <c r="VNR82" s="144"/>
      <c r="VNS82" s="144"/>
      <c r="VNT82" s="144"/>
      <c r="VNU82" s="144"/>
      <c r="VNV82" s="144"/>
      <c r="VNW82" s="144"/>
      <c r="VNX82" s="144"/>
      <c r="VNY82" s="144"/>
      <c r="VNZ82" s="144"/>
      <c r="VOA82" s="144"/>
      <c r="VOB82" s="144"/>
      <c r="VOC82" s="144"/>
      <c r="VOD82" s="144"/>
      <c r="VOE82" s="144"/>
      <c r="VOF82" s="144"/>
      <c r="VOG82" s="144"/>
      <c r="VOH82" s="144"/>
      <c r="VOI82" s="144"/>
      <c r="VOJ82" s="144"/>
      <c r="VOK82" s="144"/>
      <c r="VOL82" s="144"/>
      <c r="VOM82" s="144"/>
      <c r="VON82" s="144"/>
      <c r="VOO82" s="144"/>
      <c r="VOP82" s="144"/>
      <c r="VOQ82" s="144"/>
      <c r="VOR82" s="144"/>
      <c r="VOS82" s="144"/>
      <c r="VOT82" s="144"/>
      <c r="VOU82" s="144"/>
      <c r="VOV82" s="144"/>
      <c r="VOW82" s="144"/>
      <c r="VOX82" s="144"/>
      <c r="VOY82" s="144"/>
      <c r="VOZ82" s="144"/>
      <c r="VPA82" s="144"/>
      <c r="VPB82" s="144"/>
      <c r="VPC82" s="144"/>
      <c r="VPD82" s="144"/>
      <c r="VPE82" s="144"/>
      <c r="VPF82" s="144"/>
      <c r="VPG82" s="144"/>
      <c r="VPH82" s="144"/>
      <c r="VPI82" s="144"/>
      <c r="VPJ82" s="144"/>
      <c r="VPK82" s="144"/>
      <c r="VPL82" s="144"/>
      <c r="VPM82" s="144"/>
      <c r="VPN82" s="144"/>
      <c r="VPO82" s="144"/>
      <c r="VPP82" s="144"/>
      <c r="VPQ82" s="144"/>
      <c r="VPR82" s="144"/>
      <c r="VPS82" s="144"/>
      <c r="VPT82" s="144"/>
      <c r="VPU82" s="144"/>
      <c r="VPV82" s="144"/>
      <c r="VPW82" s="144"/>
      <c r="VPX82" s="144"/>
      <c r="VPY82" s="144"/>
      <c r="VPZ82" s="144"/>
      <c r="VQA82" s="144"/>
      <c r="VQB82" s="144"/>
      <c r="VQC82" s="144"/>
      <c r="VQD82" s="144"/>
      <c r="VQE82" s="144"/>
      <c r="VQF82" s="144"/>
      <c r="VQG82" s="144"/>
      <c r="VQH82" s="144"/>
      <c r="VQI82" s="144"/>
      <c r="VQJ82" s="144"/>
      <c r="VQK82" s="144"/>
      <c r="VQL82" s="144"/>
      <c r="VQM82" s="144"/>
      <c r="VQN82" s="144"/>
      <c r="VQO82" s="144"/>
      <c r="VQP82" s="144"/>
      <c r="VQQ82" s="144"/>
      <c r="VQR82" s="144"/>
      <c r="VQS82" s="144"/>
      <c r="VQT82" s="144"/>
      <c r="VQU82" s="144"/>
      <c r="VQV82" s="144"/>
      <c r="VQW82" s="144"/>
      <c r="VQX82" s="144"/>
      <c r="VQY82" s="144"/>
      <c r="VQZ82" s="144"/>
      <c r="VRA82" s="144"/>
      <c r="VRB82" s="144"/>
      <c r="VRC82" s="144"/>
      <c r="VRD82" s="144"/>
      <c r="VRE82" s="144"/>
      <c r="VRF82" s="144"/>
      <c r="VRG82" s="144"/>
      <c r="VRH82" s="144"/>
      <c r="VRI82" s="144"/>
      <c r="VRJ82" s="144"/>
      <c r="VRK82" s="144"/>
      <c r="VRL82" s="144"/>
      <c r="VRM82" s="144"/>
      <c r="VRN82" s="144"/>
      <c r="VRO82" s="144"/>
      <c r="VRP82" s="144"/>
      <c r="VRQ82" s="144"/>
      <c r="VRR82" s="144"/>
      <c r="VRS82" s="144"/>
      <c r="VRT82" s="144"/>
      <c r="VRU82" s="144"/>
      <c r="VRV82" s="144"/>
      <c r="VRW82" s="144"/>
      <c r="VRX82" s="144"/>
      <c r="VRY82" s="144"/>
      <c r="VRZ82" s="144"/>
      <c r="VSA82" s="144"/>
      <c r="VSB82" s="144"/>
      <c r="VSC82" s="144"/>
      <c r="VSD82" s="144"/>
      <c r="VSE82" s="144"/>
      <c r="VSF82" s="144"/>
      <c r="VSG82" s="144"/>
      <c r="VSH82" s="144"/>
      <c r="VSI82" s="144"/>
      <c r="VSJ82" s="144"/>
      <c r="VSK82" s="144"/>
      <c r="VSL82" s="144"/>
      <c r="VSM82" s="144"/>
      <c r="VSN82" s="144"/>
      <c r="VSO82" s="144"/>
      <c r="VSP82" s="144"/>
      <c r="VSQ82" s="144"/>
      <c r="VSR82" s="144"/>
      <c r="VSS82" s="144"/>
      <c r="VST82" s="144"/>
      <c r="VSU82" s="144"/>
      <c r="VSV82" s="144"/>
      <c r="VSW82" s="144"/>
      <c r="VSX82" s="144"/>
      <c r="VSY82" s="144"/>
      <c r="VSZ82" s="144"/>
      <c r="VTA82" s="144"/>
      <c r="VTB82" s="144"/>
      <c r="VTC82" s="144"/>
      <c r="VTD82" s="144"/>
      <c r="VTE82" s="144"/>
      <c r="VTF82" s="144"/>
      <c r="VTG82" s="144"/>
      <c r="VTH82" s="144"/>
      <c r="VTI82" s="144"/>
      <c r="VTJ82" s="144"/>
      <c r="VTK82" s="144"/>
      <c r="VTL82" s="144"/>
      <c r="VTM82" s="144"/>
      <c r="VTN82" s="144"/>
      <c r="VTO82" s="144"/>
      <c r="VTP82" s="144"/>
      <c r="VTQ82" s="144"/>
      <c r="VTR82" s="144"/>
      <c r="VTS82" s="144"/>
      <c r="VTT82" s="144"/>
      <c r="VTU82" s="144"/>
      <c r="VTV82" s="144"/>
      <c r="VTW82" s="144"/>
      <c r="VTX82" s="144"/>
      <c r="VTY82" s="144"/>
      <c r="VTZ82" s="144"/>
      <c r="VUA82" s="144"/>
      <c r="VUB82" s="144"/>
      <c r="VUC82" s="144"/>
      <c r="VUD82" s="144"/>
      <c r="VUE82" s="144"/>
      <c r="VUF82" s="144"/>
      <c r="VUG82" s="144"/>
      <c r="VUH82" s="144"/>
      <c r="VUI82" s="144"/>
      <c r="VUJ82" s="144"/>
      <c r="VUK82" s="144"/>
      <c r="VUL82" s="144"/>
      <c r="VUM82" s="144"/>
      <c r="VUN82" s="144"/>
      <c r="VUO82" s="144"/>
      <c r="VUP82" s="144"/>
      <c r="VUQ82" s="144"/>
      <c r="VUR82" s="144"/>
      <c r="VUS82" s="144"/>
      <c r="VUT82" s="144"/>
      <c r="VUU82" s="144"/>
      <c r="VUV82" s="144"/>
      <c r="VUW82" s="144"/>
      <c r="VUX82" s="144"/>
      <c r="VUY82" s="144"/>
      <c r="VUZ82" s="144"/>
      <c r="VVA82" s="144"/>
      <c r="VVB82" s="144"/>
      <c r="VVC82" s="144"/>
      <c r="VVD82" s="144"/>
      <c r="VVE82" s="144"/>
      <c r="VVF82" s="144"/>
      <c r="VVG82" s="144"/>
      <c r="VVH82" s="144"/>
      <c r="VVI82" s="144"/>
      <c r="VVJ82" s="144"/>
      <c r="VVK82" s="144"/>
      <c r="VVL82" s="144"/>
      <c r="VVM82" s="144"/>
      <c r="VVN82" s="144"/>
      <c r="VVO82" s="144"/>
      <c r="VVP82" s="144"/>
      <c r="VVQ82" s="144"/>
      <c r="VVR82" s="144"/>
      <c r="VVS82" s="144"/>
      <c r="VVT82" s="144"/>
      <c r="VVU82" s="144"/>
      <c r="VVV82" s="144"/>
      <c r="VVW82" s="144"/>
      <c r="VVX82" s="144"/>
      <c r="VVY82" s="144"/>
      <c r="VVZ82" s="144"/>
      <c r="VWA82" s="144"/>
      <c r="VWB82" s="144"/>
      <c r="VWC82" s="144"/>
      <c r="VWD82" s="144"/>
      <c r="VWE82" s="144"/>
      <c r="VWF82" s="144"/>
      <c r="VWG82" s="144"/>
      <c r="VWH82" s="144"/>
      <c r="VWI82" s="144"/>
      <c r="VWJ82" s="144"/>
      <c r="VWK82" s="144"/>
      <c r="VWL82" s="144"/>
      <c r="VWM82" s="144"/>
      <c r="VWN82" s="144"/>
      <c r="VWO82" s="144"/>
      <c r="VWP82" s="144"/>
      <c r="VWQ82" s="144"/>
      <c r="VWR82" s="144"/>
      <c r="VWS82" s="144"/>
      <c r="VWT82" s="144"/>
      <c r="VWU82" s="144"/>
      <c r="VWV82" s="144"/>
      <c r="VWW82" s="144"/>
      <c r="VWX82" s="144"/>
      <c r="VWY82" s="144"/>
      <c r="VWZ82" s="144"/>
      <c r="VXA82" s="144"/>
      <c r="VXB82" s="144"/>
      <c r="VXC82" s="144"/>
      <c r="VXD82" s="144"/>
      <c r="VXE82" s="144"/>
      <c r="VXF82" s="144"/>
      <c r="VXG82" s="144"/>
      <c r="VXH82" s="144"/>
      <c r="VXI82" s="144"/>
      <c r="VXJ82" s="144"/>
      <c r="VXK82" s="144"/>
      <c r="VXL82" s="144"/>
      <c r="VXM82" s="144"/>
      <c r="VXN82" s="144"/>
      <c r="VXO82" s="144"/>
      <c r="VXP82" s="144"/>
      <c r="VXQ82" s="144"/>
      <c r="VXR82" s="144"/>
      <c r="VXS82" s="144"/>
      <c r="VXT82" s="144"/>
      <c r="VXU82" s="144"/>
      <c r="VXV82" s="144"/>
      <c r="VXW82" s="144"/>
      <c r="VXX82" s="144"/>
      <c r="VXY82" s="144"/>
      <c r="VXZ82" s="144"/>
      <c r="VYA82" s="144"/>
      <c r="VYB82" s="144"/>
      <c r="VYC82" s="144"/>
      <c r="VYD82" s="144"/>
      <c r="VYE82" s="144"/>
      <c r="VYF82" s="144"/>
      <c r="VYG82" s="144"/>
      <c r="VYH82" s="144"/>
      <c r="VYI82" s="144"/>
      <c r="VYJ82" s="144"/>
      <c r="VYK82" s="144"/>
      <c r="VYL82" s="144"/>
      <c r="VYM82" s="144"/>
      <c r="VYN82" s="144"/>
      <c r="VYO82" s="144"/>
      <c r="VYP82" s="144"/>
      <c r="VYQ82" s="144"/>
      <c r="VYR82" s="144"/>
      <c r="VYS82" s="144"/>
      <c r="VYT82" s="144"/>
      <c r="VYU82" s="144"/>
      <c r="VYV82" s="144"/>
      <c r="VYW82" s="144"/>
      <c r="VYX82" s="144"/>
      <c r="VYY82" s="144"/>
      <c r="VYZ82" s="144"/>
      <c r="VZA82" s="144"/>
      <c r="VZB82" s="144"/>
      <c r="VZC82" s="144"/>
      <c r="VZD82" s="144"/>
      <c r="VZE82" s="144"/>
      <c r="VZF82" s="144"/>
      <c r="VZG82" s="144"/>
      <c r="VZH82" s="144"/>
      <c r="VZI82" s="144"/>
      <c r="VZJ82" s="144"/>
      <c r="VZK82" s="144"/>
      <c r="VZL82" s="144"/>
      <c r="VZM82" s="144"/>
      <c r="VZN82" s="144"/>
      <c r="VZO82" s="144"/>
      <c r="VZP82" s="144"/>
      <c r="VZQ82" s="144"/>
      <c r="VZR82" s="144"/>
      <c r="VZS82" s="144"/>
      <c r="VZT82" s="144"/>
      <c r="VZU82" s="144"/>
      <c r="VZV82" s="144"/>
      <c r="VZW82" s="144"/>
      <c r="VZX82" s="144"/>
      <c r="VZY82" s="144"/>
      <c r="VZZ82" s="144"/>
      <c r="WAA82" s="144"/>
      <c r="WAB82" s="144"/>
      <c r="WAC82" s="144"/>
      <c r="WAD82" s="144"/>
      <c r="WAE82" s="144"/>
      <c r="WAF82" s="144"/>
      <c r="WAG82" s="144"/>
      <c r="WAH82" s="144"/>
      <c r="WAI82" s="144"/>
      <c r="WAJ82" s="144"/>
      <c r="WAK82" s="144"/>
      <c r="WAL82" s="144"/>
      <c r="WAM82" s="144"/>
      <c r="WAN82" s="144"/>
      <c r="WAO82" s="144"/>
      <c r="WAP82" s="144"/>
      <c r="WAQ82" s="144"/>
      <c r="WAR82" s="144"/>
      <c r="WAS82" s="144"/>
      <c r="WAT82" s="144"/>
      <c r="WAU82" s="144"/>
      <c r="WAV82" s="144"/>
      <c r="WAW82" s="144"/>
      <c r="WAX82" s="144"/>
      <c r="WAY82" s="144"/>
      <c r="WAZ82" s="144"/>
      <c r="WBA82" s="144"/>
      <c r="WBB82" s="144"/>
      <c r="WBC82" s="144"/>
      <c r="WBD82" s="144"/>
      <c r="WBE82" s="144"/>
      <c r="WBF82" s="144"/>
      <c r="WBG82" s="144"/>
      <c r="WBH82" s="144"/>
      <c r="WBI82" s="144"/>
      <c r="WBJ82" s="144"/>
      <c r="WBK82" s="144"/>
      <c r="WBL82" s="144"/>
      <c r="WBM82" s="144"/>
      <c r="WBN82" s="144"/>
      <c r="WBO82" s="144"/>
      <c r="WBP82" s="144"/>
      <c r="WBQ82" s="144"/>
      <c r="WBR82" s="144"/>
      <c r="WBS82" s="144"/>
      <c r="WBT82" s="144"/>
      <c r="WBU82" s="144"/>
      <c r="WBV82" s="144"/>
      <c r="WBW82" s="144"/>
      <c r="WBX82" s="144"/>
      <c r="WBY82" s="144"/>
      <c r="WBZ82" s="144"/>
      <c r="WCA82" s="144"/>
      <c r="WCB82" s="144"/>
      <c r="WCC82" s="144"/>
      <c r="WCD82" s="144"/>
      <c r="WCE82" s="144"/>
      <c r="WCF82" s="144"/>
      <c r="WCG82" s="144"/>
      <c r="WCH82" s="144"/>
      <c r="WCI82" s="144"/>
      <c r="WCJ82" s="144"/>
      <c r="WCK82" s="144"/>
      <c r="WCL82" s="144"/>
      <c r="WCM82" s="144"/>
      <c r="WCN82" s="144"/>
      <c r="WCO82" s="144"/>
      <c r="WCP82" s="144"/>
      <c r="WCQ82" s="144"/>
      <c r="WCR82" s="144"/>
      <c r="WCS82" s="144"/>
      <c r="WCT82" s="144"/>
      <c r="WCU82" s="144"/>
      <c r="WCV82" s="144"/>
      <c r="WCW82" s="144"/>
      <c r="WCX82" s="144"/>
      <c r="WCY82" s="144"/>
      <c r="WCZ82" s="144"/>
      <c r="WDA82" s="144"/>
      <c r="WDB82" s="144"/>
      <c r="WDC82" s="144"/>
      <c r="WDD82" s="144"/>
      <c r="WDE82" s="144"/>
      <c r="WDF82" s="144"/>
      <c r="WDG82" s="144"/>
      <c r="WDH82" s="144"/>
      <c r="WDI82" s="144"/>
      <c r="WDJ82" s="144"/>
      <c r="WDK82" s="144"/>
      <c r="WDL82" s="144"/>
      <c r="WDM82" s="144"/>
      <c r="WDN82" s="144"/>
      <c r="WDO82" s="144"/>
      <c r="WDP82" s="144"/>
      <c r="WDQ82" s="144"/>
      <c r="WDR82" s="144"/>
      <c r="WDS82" s="144"/>
      <c r="WDT82" s="144"/>
      <c r="WDU82" s="144"/>
      <c r="WDV82" s="144"/>
      <c r="WDW82" s="144"/>
      <c r="WDX82" s="144"/>
      <c r="WDY82" s="144"/>
      <c r="WDZ82" s="144"/>
      <c r="WEA82" s="144"/>
      <c r="WEB82" s="144"/>
      <c r="WEC82" s="144"/>
      <c r="WED82" s="144"/>
      <c r="WEE82" s="144"/>
      <c r="WEF82" s="144"/>
      <c r="WEG82" s="144"/>
      <c r="WEH82" s="144"/>
      <c r="WEI82" s="144"/>
      <c r="WEJ82" s="144"/>
      <c r="WEK82" s="144"/>
      <c r="WEL82" s="144"/>
      <c r="WEM82" s="144"/>
      <c r="WEN82" s="144"/>
      <c r="WEO82" s="144"/>
      <c r="WEP82" s="144"/>
      <c r="WEQ82" s="144"/>
      <c r="WER82" s="144"/>
      <c r="WES82" s="144"/>
      <c r="WET82" s="144"/>
      <c r="WEU82" s="144"/>
      <c r="WEV82" s="144"/>
      <c r="WEW82" s="144"/>
      <c r="WEX82" s="144"/>
      <c r="WEY82" s="144"/>
      <c r="WEZ82" s="144"/>
      <c r="WFA82" s="144"/>
      <c r="WFB82" s="144"/>
      <c r="WFC82" s="144"/>
      <c r="WFD82" s="144"/>
      <c r="WFE82" s="144"/>
      <c r="WFF82" s="144"/>
      <c r="WFG82" s="144"/>
      <c r="WFH82" s="144"/>
      <c r="WFI82" s="144"/>
      <c r="WFJ82" s="144"/>
      <c r="WFK82" s="144"/>
      <c r="WFL82" s="144"/>
      <c r="WFM82" s="144"/>
      <c r="WFN82" s="144"/>
      <c r="WFO82" s="144"/>
      <c r="WFP82" s="144"/>
      <c r="WFQ82" s="144"/>
      <c r="WFR82" s="144"/>
      <c r="WFS82" s="144"/>
      <c r="WFT82" s="144"/>
      <c r="WFU82" s="144"/>
      <c r="WFV82" s="144"/>
      <c r="WFW82" s="144"/>
      <c r="WFX82" s="144"/>
      <c r="WFY82" s="144"/>
      <c r="WFZ82" s="144"/>
      <c r="WGA82" s="144"/>
      <c r="WGB82" s="144"/>
      <c r="WGC82" s="144"/>
      <c r="WGD82" s="144"/>
      <c r="WGE82" s="144"/>
      <c r="WGF82" s="144"/>
      <c r="WGG82" s="144"/>
      <c r="WGH82" s="144"/>
      <c r="WGI82" s="144"/>
      <c r="WGJ82" s="144"/>
      <c r="WGK82" s="144"/>
      <c r="WGL82" s="144"/>
      <c r="WGM82" s="144"/>
      <c r="WGN82" s="144"/>
      <c r="WGO82" s="144"/>
      <c r="WGP82" s="144"/>
      <c r="WGQ82" s="144"/>
      <c r="WGR82" s="144"/>
      <c r="WGS82" s="144"/>
      <c r="WGT82" s="144"/>
      <c r="WGU82" s="144"/>
      <c r="WGV82" s="144"/>
      <c r="WGW82" s="144"/>
      <c r="WGX82" s="144"/>
      <c r="WGY82" s="144"/>
      <c r="WGZ82" s="144"/>
      <c r="WHA82" s="144"/>
      <c r="WHB82" s="144"/>
      <c r="WHC82" s="144"/>
      <c r="WHD82" s="144"/>
      <c r="WHE82" s="144"/>
      <c r="WHF82" s="144"/>
      <c r="WHG82" s="144"/>
      <c r="WHH82" s="144"/>
      <c r="WHI82" s="144"/>
      <c r="WHJ82" s="144"/>
      <c r="WHK82" s="144"/>
      <c r="WHL82" s="144"/>
      <c r="WHM82" s="144"/>
      <c r="WHN82" s="144"/>
      <c r="WHO82" s="144"/>
      <c r="WHP82" s="144"/>
      <c r="WHQ82" s="144"/>
      <c r="WHR82" s="144"/>
      <c r="WHS82" s="144"/>
      <c r="WHT82" s="144"/>
      <c r="WHU82" s="144"/>
      <c r="WHV82" s="144"/>
      <c r="WHW82" s="144"/>
      <c r="WHX82" s="144"/>
      <c r="WHY82" s="144"/>
      <c r="WHZ82" s="144"/>
      <c r="WIA82" s="144"/>
      <c r="WIB82" s="144"/>
      <c r="WIC82" s="144"/>
      <c r="WID82" s="144"/>
      <c r="WIE82" s="144"/>
      <c r="WIF82" s="144"/>
      <c r="WIG82" s="144"/>
      <c r="WIH82" s="144"/>
      <c r="WII82" s="144"/>
      <c r="WIJ82" s="144"/>
      <c r="WIK82" s="144"/>
      <c r="WIL82" s="144"/>
      <c r="WIM82" s="144"/>
      <c r="WIN82" s="144"/>
      <c r="WIO82" s="144"/>
      <c r="WIP82" s="144"/>
      <c r="WIQ82" s="144"/>
      <c r="WIR82" s="144"/>
      <c r="WIS82" s="144"/>
      <c r="WIT82" s="144"/>
      <c r="WIU82" s="144"/>
      <c r="WIV82" s="144"/>
      <c r="WIW82" s="144"/>
      <c r="WIX82" s="144"/>
      <c r="WIY82" s="144"/>
      <c r="WIZ82" s="144"/>
      <c r="WJA82" s="144"/>
      <c r="WJB82" s="144"/>
      <c r="WJC82" s="144"/>
      <c r="WJD82" s="144"/>
      <c r="WJE82" s="144"/>
      <c r="WJF82" s="144"/>
      <c r="WJG82" s="144"/>
      <c r="WJH82" s="144"/>
      <c r="WJI82" s="144"/>
      <c r="WJJ82" s="144"/>
      <c r="WJK82" s="144"/>
      <c r="WJL82" s="144"/>
      <c r="WJM82" s="144"/>
      <c r="WJN82" s="144"/>
      <c r="WJO82" s="144"/>
      <c r="WJP82" s="144"/>
      <c r="WJQ82" s="144"/>
      <c r="WJR82" s="144"/>
      <c r="WJS82" s="144"/>
      <c r="WJT82" s="144"/>
      <c r="WJU82" s="144"/>
      <c r="WJV82" s="144"/>
      <c r="WJW82" s="144"/>
      <c r="WJX82" s="144"/>
      <c r="WJY82" s="144"/>
      <c r="WJZ82" s="144"/>
      <c r="WKA82" s="144"/>
      <c r="WKB82" s="144"/>
      <c r="WKC82" s="144"/>
      <c r="WKD82" s="144"/>
      <c r="WKE82" s="144"/>
      <c r="WKF82" s="144"/>
      <c r="WKG82" s="144"/>
      <c r="WKH82" s="144"/>
      <c r="WKI82" s="144"/>
      <c r="WKJ82" s="144"/>
      <c r="WKK82" s="144"/>
      <c r="WKL82" s="144"/>
      <c r="WKM82" s="144"/>
      <c r="WKN82" s="144"/>
      <c r="WKO82" s="144"/>
      <c r="WKP82" s="144"/>
      <c r="WKQ82" s="144"/>
      <c r="WKR82" s="144"/>
      <c r="WKS82" s="144"/>
      <c r="WKT82" s="144"/>
      <c r="WKU82" s="144"/>
      <c r="WKV82" s="144"/>
      <c r="WKW82" s="144"/>
      <c r="WKX82" s="144"/>
      <c r="WKY82" s="144"/>
      <c r="WKZ82" s="144"/>
      <c r="WLA82" s="144"/>
      <c r="WLB82" s="144"/>
      <c r="WLC82" s="144"/>
      <c r="WLD82" s="144"/>
      <c r="WLE82" s="144"/>
      <c r="WLF82" s="144"/>
      <c r="WLG82" s="144"/>
      <c r="WLH82" s="144"/>
      <c r="WLI82" s="144"/>
      <c r="WLJ82" s="144"/>
      <c r="WLK82" s="144"/>
      <c r="WLL82" s="144"/>
      <c r="WLM82" s="144"/>
      <c r="WLN82" s="144"/>
      <c r="WLO82" s="144"/>
      <c r="WLP82" s="144"/>
      <c r="WLQ82" s="144"/>
      <c r="WLR82" s="144"/>
      <c r="WLS82" s="144"/>
      <c r="WLT82" s="144"/>
      <c r="WLU82" s="144"/>
      <c r="WLV82" s="144"/>
      <c r="WLW82" s="144"/>
      <c r="WLX82" s="144"/>
      <c r="WLY82" s="144"/>
      <c r="WLZ82" s="144"/>
      <c r="WMA82" s="144"/>
      <c r="WMB82" s="144"/>
      <c r="WMC82" s="144"/>
      <c r="WMD82" s="144"/>
      <c r="WME82" s="144"/>
      <c r="WMF82" s="144"/>
      <c r="WMG82" s="144"/>
      <c r="WMH82" s="144"/>
      <c r="WMI82" s="144"/>
      <c r="WMJ82" s="144"/>
      <c r="WMK82" s="144"/>
      <c r="WML82" s="144"/>
      <c r="WMM82" s="144"/>
      <c r="WMN82" s="144"/>
      <c r="WMO82" s="144"/>
      <c r="WMP82" s="144"/>
      <c r="WMQ82" s="144"/>
      <c r="WMR82" s="144"/>
      <c r="WMS82" s="144"/>
      <c r="WMT82" s="144"/>
      <c r="WMU82" s="144"/>
      <c r="WMV82" s="144"/>
      <c r="WMW82" s="144"/>
      <c r="WMX82" s="144"/>
      <c r="WMY82" s="144"/>
      <c r="WMZ82" s="144"/>
      <c r="WNA82" s="144"/>
      <c r="WNB82" s="144"/>
      <c r="WNC82" s="144"/>
      <c r="WND82" s="144"/>
      <c r="WNE82" s="144"/>
      <c r="WNF82" s="144"/>
      <c r="WNG82" s="144"/>
      <c r="WNH82" s="144"/>
      <c r="WNI82" s="144"/>
      <c r="WNJ82" s="144"/>
      <c r="WNK82" s="144"/>
      <c r="WNL82" s="144"/>
      <c r="WNM82" s="144"/>
      <c r="WNN82" s="144"/>
      <c r="WNO82" s="144"/>
      <c r="WNP82" s="144"/>
      <c r="WNQ82" s="144"/>
      <c r="WNR82" s="144"/>
      <c r="WNS82" s="144"/>
      <c r="WNT82" s="144"/>
      <c r="WNU82" s="144"/>
      <c r="WNV82" s="144"/>
      <c r="WNW82" s="144"/>
      <c r="WNX82" s="144"/>
      <c r="WNY82" s="144"/>
      <c r="WNZ82" s="144"/>
      <c r="WOA82" s="144"/>
      <c r="WOB82" s="144"/>
      <c r="WOC82" s="144"/>
      <c r="WOD82" s="144"/>
      <c r="WOE82" s="144"/>
      <c r="WOF82" s="144"/>
      <c r="WOG82" s="144"/>
      <c r="WOH82" s="144"/>
      <c r="WOI82" s="144"/>
      <c r="WOJ82" s="144"/>
      <c r="WOK82" s="144"/>
      <c r="WOL82" s="144"/>
      <c r="WOM82" s="144"/>
      <c r="WON82" s="144"/>
      <c r="WOO82" s="144"/>
      <c r="WOP82" s="144"/>
      <c r="WOQ82" s="144"/>
      <c r="WOR82" s="144"/>
      <c r="WOS82" s="144"/>
      <c r="WOT82" s="144"/>
      <c r="WOU82" s="144"/>
      <c r="WOV82" s="144"/>
      <c r="WOW82" s="144"/>
      <c r="WOX82" s="144"/>
      <c r="WOY82" s="144"/>
      <c r="WOZ82" s="144"/>
      <c r="WPA82" s="144"/>
      <c r="WPB82" s="144"/>
      <c r="WPC82" s="144"/>
      <c r="WPD82" s="144"/>
      <c r="WPE82" s="144"/>
      <c r="WPF82" s="144"/>
      <c r="WPG82" s="144"/>
      <c r="WPH82" s="144"/>
      <c r="WPI82" s="144"/>
      <c r="WPJ82" s="144"/>
      <c r="WPK82" s="144"/>
      <c r="WPL82" s="144"/>
      <c r="WPM82" s="144"/>
      <c r="WPN82" s="144"/>
      <c r="WPO82" s="144"/>
      <c r="WPP82" s="144"/>
      <c r="WPQ82" s="144"/>
      <c r="WPR82" s="144"/>
      <c r="WPS82" s="144"/>
      <c r="WPT82" s="144"/>
      <c r="WPU82" s="144"/>
      <c r="WPV82" s="144"/>
      <c r="WPW82" s="144"/>
      <c r="WPX82" s="144"/>
      <c r="WPY82" s="144"/>
      <c r="WPZ82" s="144"/>
      <c r="WQA82" s="144"/>
      <c r="WQB82" s="144"/>
      <c r="WQC82" s="144"/>
      <c r="WQD82" s="144"/>
      <c r="WQE82" s="144"/>
      <c r="WQF82" s="144"/>
      <c r="WQG82" s="144"/>
      <c r="WQH82" s="144"/>
      <c r="WQI82" s="144"/>
      <c r="WQJ82" s="144"/>
      <c r="WQK82" s="144"/>
      <c r="WQL82" s="144"/>
      <c r="WQM82" s="144"/>
      <c r="WQN82" s="144"/>
      <c r="WQO82" s="144"/>
      <c r="WQP82" s="144"/>
      <c r="WQQ82" s="144"/>
      <c r="WQR82" s="144"/>
      <c r="WQS82" s="144"/>
      <c r="WQT82" s="144"/>
      <c r="WQU82" s="144"/>
      <c r="WQV82" s="144"/>
      <c r="WQW82" s="144"/>
      <c r="WQX82" s="144"/>
      <c r="WQY82" s="144"/>
      <c r="WQZ82" s="144"/>
      <c r="WRA82" s="144"/>
      <c r="WRB82" s="144"/>
      <c r="WRC82" s="144"/>
      <c r="WRD82" s="144"/>
      <c r="WRE82" s="144"/>
      <c r="WRF82" s="144"/>
      <c r="WRG82" s="144"/>
      <c r="WRH82" s="144"/>
      <c r="WRI82" s="144"/>
      <c r="WRJ82" s="144"/>
      <c r="WRK82" s="144"/>
      <c r="WRL82" s="144"/>
      <c r="WRM82" s="144"/>
      <c r="WRN82" s="144"/>
      <c r="WRO82" s="144"/>
      <c r="WRP82" s="144"/>
      <c r="WRQ82" s="144"/>
      <c r="WRR82" s="144"/>
      <c r="WRS82" s="144"/>
      <c r="WRT82" s="144"/>
      <c r="WRU82" s="144"/>
      <c r="WRV82" s="144"/>
      <c r="WRW82" s="144"/>
      <c r="WRX82" s="144"/>
      <c r="WRY82" s="144"/>
      <c r="WRZ82" s="144"/>
      <c r="WSA82" s="144"/>
      <c r="WSB82" s="144"/>
      <c r="WSC82" s="144"/>
      <c r="WSD82" s="144"/>
      <c r="WSE82" s="144"/>
      <c r="WSF82" s="144"/>
      <c r="WSG82" s="144"/>
      <c r="WSH82" s="144"/>
      <c r="WSI82" s="144"/>
      <c r="WSJ82" s="144"/>
      <c r="WSK82" s="144"/>
      <c r="WSL82" s="144"/>
      <c r="WSM82" s="144"/>
      <c r="WSN82" s="144"/>
      <c r="WSO82" s="144"/>
      <c r="WSP82" s="144"/>
      <c r="WSQ82" s="144"/>
      <c r="WSR82" s="144"/>
      <c r="WSS82" s="144"/>
      <c r="WST82" s="144"/>
      <c r="WSU82" s="144"/>
      <c r="WSV82" s="144"/>
      <c r="WSW82" s="144"/>
      <c r="WSX82" s="144"/>
      <c r="WSY82" s="144"/>
      <c r="WSZ82" s="144"/>
      <c r="WTA82" s="144"/>
      <c r="WTB82" s="144"/>
      <c r="WTC82" s="144"/>
      <c r="WTD82" s="144"/>
      <c r="WTE82" s="144"/>
      <c r="WTF82" s="144"/>
      <c r="WTG82" s="144"/>
      <c r="WTH82" s="144"/>
      <c r="WTI82" s="144"/>
      <c r="WTJ82" s="144"/>
      <c r="WTK82" s="144"/>
      <c r="WTL82" s="144"/>
      <c r="WTM82" s="144"/>
      <c r="WTN82" s="144"/>
      <c r="WTO82" s="144"/>
      <c r="WTP82" s="144"/>
      <c r="WTQ82" s="144"/>
      <c r="WTR82" s="144"/>
      <c r="WTS82" s="144"/>
      <c r="WTT82" s="144"/>
      <c r="WTU82" s="144"/>
      <c r="WTV82" s="144"/>
      <c r="WTW82" s="144"/>
      <c r="WTX82" s="144"/>
      <c r="WTY82" s="144"/>
      <c r="WTZ82" s="144"/>
      <c r="WUA82" s="144"/>
      <c r="WUB82" s="144"/>
      <c r="WUC82" s="144"/>
      <c r="WUD82" s="144"/>
      <c r="WUE82" s="144"/>
      <c r="WUF82" s="144"/>
      <c r="WUG82" s="144"/>
      <c r="WUH82" s="144"/>
      <c r="WUI82" s="144"/>
      <c r="WUJ82" s="144"/>
      <c r="WUK82" s="144"/>
      <c r="WUL82" s="144"/>
      <c r="WUM82" s="144"/>
      <c r="WUN82" s="144"/>
      <c r="WUO82" s="144"/>
      <c r="WUP82" s="144"/>
      <c r="WUQ82" s="144"/>
      <c r="WUR82" s="144"/>
      <c r="WUS82" s="144"/>
      <c r="WUT82" s="144"/>
      <c r="WUU82" s="144"/>
      <c r="WUV82" s="144"/>
      <c r="WUW82" s="144"/>
      <c r="WUX82" s="144"/>
      <c r="WUY82" s="144"/>
      <c r="WUZ82" s="144"/>
      <c r="WVA82" s="144"/>
      <c r="WVB82" s="144"/>
      <c r="WVC82" s="144"/>
      <c r="WVD82" s="144"/>
      <c r="WVE82" s="144"/>
      <c r="WVF82" s="144"/>
      <c r="WVG82" s="144"/>
      <c r="WVH82" s="144"/>
      <c r="WVI82" s="144"/>
      <c r="WVJ82" s="144"/>
      <c r="WVK82" s="144"/>
      <c r="WVL82" s="144"/>
      <c r="WVM82" s="144"/>
      <c r="WVN82" s="144"/>
      <c r="WVO82" s="144"/>
      <c r="WVP82" s="144"/>
      <c r="WVQ82" s="144"/>
      <c r="WVR82" s="144"/>
      <c r="WVS82" s="144"/>
      <c r="WVT82" s="144"/>
      <c r="WVU82" s="144"/>
      <c r="WVV82" s="144"/>
      <c r="WVW82" s="144"/>
      <c r="WVX82" s="144"/>
      <c r="WVY82" s="144"/>
      <c r="WVZ82" s="144"/>
      <c r="WWA82" s="144"/>
      <c r="WWB82" s="144"/>
      <c r="WWC82" s="144"/>
      <c r="WWD82" s="144"/>
      <c r="WWE82" s="144"/>
      <c r="WWF82" s="144"/>
      <c r="WWG82" s="144"/>
      <c r="WWH82" s="144"/>
      <c r="WWI82" s="144"/>
      <c r="WWJ82" s="144"/>
      <c r="WWK82" s="144"/>
      <c r="WWL82" s="144"/>
      <c r="WWM82" s="144"/>
      <c r="WWN82" s="144"/>
      <c r="WWO82" s="144"/>
      <c r="WWP82" s="144"/>
      <c r="WWQ82" s="144"/>
      <c r="WWR82" s="144"/>
      <c r="WWS82" s="144"/>
      <c r="WWT82" s="144"/>
      <c r="WWU82" s="144"/>
      <c r="WWV82" s="144"/>
      <c r="WWW82" s="144"/>
      <c r="WWX82" s="144"/>
      <c r="WWY82" s="144"/>
      <c r="WWZ82" s="144"/>
      <c r="WXA82" s="144"/>
      <c r="WXB82" s="144"/>
      <c r="WXC82" s="144"/>
      <c r="WXD82" s="144"/>
      <c r="WXE82" s="144"/>
      <c r="WXF82" s="144"/>
      <c r="WXG82" s="144"/>
      <c r="WXH82" s="144"/>
      <c r="WXI82" s="144"/>
      <c r="WXJ82" s="144"/>
      <c r="WXK82" s="144"/>
      <c r="WXL82" s="144"/>
      <c r="WXM82" s="144"/>
      <c r="WXN82" s="144"/>
      <c r="WXO82" s="144"/>
      <c r="WXP82" s="144"/>
      <c r="WXQ82" s="144"/>
      <c r="WXR82" s="144"/>
      <c r="WXS82" s="144"/>
      <c r="WXT82" s="144"/>
      <c r="WXU82" s="144"/>
      <c r="WXV82" s="144"/>
      <c r="WXW82" s="144"/>
      <c r="WXX82" s="144"/>
      <c r="WXY82" s="144"/>
      <c r="WXZ82" s="144"/>
      <c r="WYA82" s="144"/>
      <c r="WYB82" s="144"/>
      <c r="WYC82" s="144"/>
      <c r="WYD82" s="144"/>
      <c r="WYE82" s="144"/>
      <c r="WYF82" s="144"/>
      <c r="WYG82" s="144"/>
      <c r="WYH82" s="144"/>
      <c r="WYI82" s="144"/>
      <c r="WYJ82" s="144"/>
      <c r="WYK82" s="144"/>
      <c r="WYL82" s="144"/>
      <c r="WYM82" s="144"/>
      <c r="WYN82" s="144"/>
      <c r="WYO82" s="144"/>
      <c r="WYP82" s="144"/>
      <c r="WYQ82" s="144"/>
      <c r="WYR82" s="144"/>
      <c r="WYS82" s="144"/>
      <c r="WYT82" s="144"/>
      <c r="WYU82" s="144"/>
      <c r="WYV82" s="144"/>
      <c r="WYW82" s="144"/>
      <c r="WYX82" s="144"/>
      <c r="WYY82" s="144"/>
      <c r="WYZ82" s="144"/>
      <c r="WZA82" s="144"/>
      <c r="WZB82" s="144"/>
      <c r="WZC82" s="144"/>
      <c r="WZD82" s="144"/>
      <c r="WZE82" s="144"/>
      <c r="WZF82" s="144"/>
      <c r="WZG82" s="144"/>
      <c r="WZH82" s="144"/>
      <c r="WZI82" s="144"/>
      <c r="WZJ82" s="144"/>
      <c r="WZK82" s="144"/>
      <c r="WZL82" s="144"/>
      <c r="WZM82" s="144"/>
      <c r="WZN82" s="144"/>
      <c r="WZO82" s="144"/>
      <c r="WZP82" s="144"/>
      <c r="WZQ82" s="144"/>
      <c r="WZR82" s="144"/>
      <c r="WZS82" s="144"/>
      <c r="WZT82" s="144"/>
      <c r="WZU82" s="144"/>
      <c r="WZV82" s="144"/>
      <c r="WZW82" s="144"/>
      <c r="WZX82" s="144"/>
      <c r="WZY82" s="144"/>
      <c r="WZZ82" s="144"/>
      <c r="XAA82" s="144"/>
      <c r="XAB82" s="144"/>
      <c r="XAC82" s="144"/>
      <c r="XAD82" s="144"/>
      <c r="XAE82" s="144"/>
      <c r="XAF82" s="144"/>
      <c r="XAG82" s="144"/>
      <c r="XAH82" s="144"/>
      <c r="XAI82" s="144"/>
      <c r="XAJ82" s="144"/>
      <c r="XAK82" s="144"/>
      <c r="XAL82" s="144"/>
      <c r="XAM82" s="144"/>
      <c r="XAN82" s="144"/>
      <c r="XAO82" s="144"/>
      <c r="XAP82" s="144"/>
      <c r="XAQ82" s="144"/>
      <c r="XAR82" s="144"/>
      <c r="XAS82" s="144"/>
      <c r="XAT82" s="144"/>
      <c r="XAU82" s="144"/>
      <c r="XAV82" s="144"/>
      <c r="XAW82" s="144"/>
      <c r="XAX82" s="144"/>
      <c r="XAY82" s="144"/>
      <c r="XAZ82" s="144"/>
      <c r="XBA82" s="144"/>
      <c r="XBB82" s="144"/>
      <c r="XBC82" s="144"/>
      <c r="XBD82" s="144"/>
      <c r="XBE82" s="144"/>
      <c r="XBF82" s="144"/>
      <c r="XBG82" s="144"/>
      <c r="XBH82" s="144"/>
      <c r="XBI82" s="144"/>
      <c r="XBJ82" s="144"/>
      <c r="XBK82" s="144"/>
      <c r="XBL82" s="144"/>
      <c r="XBM82" s="144"/>
      <c r="XBN82" s="144"/>
      <c r="XBO82" s="144"/>
      <c r="XBP82" s="144"/>
      <c r="XBQ82" s="144"/>
      <c r="XBR82" s="144"/>
      <c r="XBS82" s="144"/>
      <c r="XBT82" s="144"/>
      <c r="XBU82" s="144"/>
      <c r="XBV82" s="144"/>
      <c r="XBW82" s="144"/>
      <c r="XBX82" s="144"/>
      <c r="XBY82" s="144"/>
      <c r="XBZ82" s="144"/>
      <c r="XCA82" s="144"/>
      <c r="XCB82" s="144"/>
      <c r="XCC82" s="144"/>
      <c r="XCD82" s="144"/>
      <c r="XCE82" s="144"/>
      <c r="XCF82" s="144"/>
      <c r="XCG82" s="144"/>
      <c r="XCH82" s="144"/>
      <c r="XCI82" s="144"/>
      <c r="XCJ82" s="144"/>
      <c r="XCK82" s="144"/>
      <c r="XCL82" s="144"/>
      <c r="XCM82" s="144"/>
      <c r="XCN82" s="144"/>
      <c r="XCO82" s="144"/>
      <c r="XCP82" s="144"/>
      <c r="XCQ82" s="144"/>
      <c r="XCR82" s="144"/>
      <c r="XCS82" s="144"/>
      <c r="XCT82" s="144"/>
      <c r="XCU82" s="144"/>
      <c r="XCV82" s="144"/>
      <c r="XCW82" s="144"/>
      <c r="XCX82" s="144"/>
      <c r="XCY82" s="144"/>
      <c r="XCZ82" s="144"/>
      <c r="XDA82" s="144"/>
      <c r="XDB82" s="144"/>
      <c r="XDC82" s="144"/>
      <c r="XDD82" s="144"/>
      <c r="XDE82" s="144"/>
      <c r="XDF82" s="144"/>
      <c r="XDG82" s="144"/>
      <c r="XDH82" s="144"/>
      <c r="XDI82" s="144"/>
      <c r="XDJ82" s="144"/>
      <c r="XDK82" s="144"/>
      <c r="XDL82" s="144"/>
      <c r="XDM82" s="144"/>
      <c r="XDN82" s="144"/>
      <c r="XDO82" s="144"/>
      <c r="XDP82" s="144"/>
      <c r="XDQ82" s="144"/>
      <c r="XDR82" s="144"/>
      <c r="XDS82" s="144"/>
      <c r="XDT82" s="144"/>
      <c r="XDU82" s="144"/>
      <c r="XDV82" s="144"/>
      <c r="XDW82" s="144"/>
      <c r="XDX82" s="144"/>
    </row>
    <row r="83" spans="1:16352" ht="14.25" customHeight="1">
      <c r="A83" s="1039"/>
      <c r="B83" s="1039"/>
    </row>
    <row r="84" spans="1:16352" ht="24" customHeight="1">
      <c r="A84" s="1040">
        <v>2019</v>
      </c>
      <c r="B84" s="1040"/>
    </row>
    <row r="86" spans="1:16352" ht="71.45" customHeight="1">
      <c r="A86" s="1041" t="s">
        <v>622</v>
      </c>
      <c r="B86" s="1041"/>
    </row>
    <row r="87" spans="1:16352" ht="14.45" customHeight="1" thickBot="1">
      <c r="A87" s="1042" t="s">
        <v>311</v>
      </c>
      <c r="B87" s="801" t="s">
        <v>312</v>
      </c>
    </row>
    <row r="88" spans="1:16352" ht="14.45" customHeight="1" thickBot="1">
      <c r="A88" s="1043"/>
      <c r="B88" s="961" t="s">
        <v>313</v>
      </c>
      <c r="D88" s="534"/>
    </row>
    <row r="89" spans="1:16352">
      <c r="A89" s="460" t="s">
        <v>84</v>
      </c>
      <c r="B89" s="65">
        <v>92336</v>
      </c>
      <c r="D89" s="534"/>
    </row>
    <row r="90" spans="1:16352">
      <c r="A90" s="461" t="s">
        <v>85</v>
      </c>
      <c r="B90" s="66">
        <v>91903</v>
      </c>
      <c r="D90" s="534"/>
    </row>
    <row r="91" spans="1:16352">
      <c r="A91" s="462" t="s">
        <v>86</v>
      </c>
      <c r="B91" s="67">
        <v>32558</v>
      </c>
      <c r="D91" s="534"/>
    </row>
    <row r="92" spans="1:16352">
      <c r="A92" s="461" t="s">
        <v>87</v>
      </c>
      <c r="B92" s="66">
        <v>17494</v>
      </c>
      <c r="D92" s="534"/>
    </row>
    <row r="93" spans="1:16352">
      <c r="A93" s="462" t="s">
        <v>88</v>
      </c>
      <c r="B93" s="67">
        <v>5314</v>
      </c>
      <c r="D93" s="534"/>
    </row>
    <row r="94" spans="1:16352">
      <c r="A94" s="461" t="s">
        <v>89</v>
      </c>
      <c r="B94" s="66">
        <v>16590</v>
      </c>
      <c r="D94" s="534"/>
    </row>
    <row r="95" spans="1:16352">
      <c r="A95" s="462" t="s">
        <v>90</v>
      </c>
      <c r="B95" s="67">
        <v>49481</v>
      </c>
      <c r="D95" s="534"/>
    </row>
    <row r="96" spans="1:16352">
      <c r="A96" s="461" t="s">
        <v>91</v>
      </c>
      <c r="B96" s="66">
        <v>10852</v>
      </c>
      <c r="D96" s="534"/>
    </row>
    <row r="97" spans="1:4">
      <c r="A97" s="462" t="s">
        <v>92</v>
      </c>
      <c r="B97" s="67">
        <v>55097</v>
      </c>
      <c r="D97" s="534"/>
    </row>
    <row r="98" spans="1:4">
      <c r="A98" s="461" t="s">
        <v>93</v>
      </c>
      <c r="B98" s="66">
        <v>119264</v>
      </c>
      <c r="D98" s="534"/>
    </row>
    <row r="99" spans="1:4">
      <c r="A99" s="462" t="s">
        <v>94</v>
      </c>
      <c r="B99" s="67">
        <v>31758</v>
      </c>
      <c r="D99" s="534"/>
    </row>
    <row r="100" spans="1:4">
      <c r="A100" s="461" t="s">
        <v>95</v>
      </c>
      <c r="B100" s="66">
        <v>6544</v>
      </c>
      <c r="D100" s="534"/>
    </row>
    <row r="101" spans="1:4">
      <c r="A101" s="462" t="s">
        <v>96</v>
      </c>
      <c r="B101" s="67">
        <v>28820</v>
      </c>
      <c r="D101" s="534"/>
    </row>
    <row r="102" spans="1:4">
      <c r="A102" s="461" t="s">
        <v>97</v>
      </c>
      <c r="B102" s="66">
        <v>15985</v>
      </c>
      <c r="D102" s="535"/>
    </row>
    <row r="103" spans="1:4">
      <c r="A103" s="462" t="s">
        <v>98</v>
      </c>
      <c r="B103" s="67">
        <v>20289</v>
      </c>
      <c r="D103" s="534"/>
    </row>
    <row r="104" spans="1:4" ht="15.75" thickBot="1">
      <c r="A104" s="461" t="s">
        <v>99</v>
      </c>
      <c r="B104" s="109">
        <v>15415</v>
      </c>
      <c r="D104" s="534"/>
    </row>
    <row r="105" spans="1:4">
      <c r="A105" s="463" t="s">
        <v>100</v>
      </c>
      <c r="B105" s="23">
        <v>488576</v>
      </c>
      <c r="D105" s="534"/>
    </row>
    <row r="106" spans="1:4">
      <c r="A106" s="464" t="s">
        <v>101</v>
      </c>
      <c r="B106" s="25">
        <v>121124</v>
      </c>
      <c r="D106" s="537"/>
    </row>
    <row r="107" spans="1:4">
      <c r="A107" s="465" t="s">
        <v>102</v>
      </c>
      <c r="B107" s="161">
        <v>609700</v>
      </c>
    </row>
    <row r="108" spans="1:4">
      <c r="A108" s="1045" t="s">
        <v>721</v>
      </c>
      <c r="B108" s="1045"/>
      <c r="C108" s="144"/>
      <c r="D108" s="144"/>
    </row>
    <row r="109" spans="1:4" ht="79.7" customHeight="1">
      <c r="A109" s="1044" t="s">
        <v>726</v>
      </c>
      <c r="B109" s="1044"/>
      <c r="C109" s="142"/>
      <c r="D109" s="142"/>
    </row>
    <row r="111" spans="1:4" ht="24" customHeight="1">
      <c r="A111" s="1040">
        <v>2018</v>
      </c>
      <c r="B111" s="1040"/>
    </row>
    <row r="113" spans="1:4" ht="63" customHeight="1">
      <c r="A113" s="1041" t="s">
        <v>623</v>
      </c>
      <c r="B113" s="1041"/>
    </row>
    <row r="114" spans="1:4" ht="14.45" customHeight="1" thickBot="1">
      <c r="A114" s="1042" t="s">
        <v>311</v>
      </c>
      <c r="B114" s="802" t="s">
        <v>312</v>
      </c>
    </row>
    <row r="115" spans="1:4" ht="14.45" customHeight="1" thickBot="1">
      <c r="A115" s="1043"/>
      <c r="B115" s="962" t="s">
        <v>313</v>
      </c>
      <c r="C115" s="539"/>
      <c r="D115" s="540"/>
    </row>
    <row r="116" spans="1:4">
      <c r="A116" s="460" t="s">
        <v>84</v>
      </c>
      <c r="B116" s="65">
        <v>89453</v>
      </c>
      <c r="C116" s="539"/>
      <c r="D116" s="540"/>
    </row>
    <row r="117" spans="1:4">
      <c r="A117" s="461" t="s">
        <v>85</v>
      </c>
      <c r="B117" s="66">
        <v>87737</v>
      </c>
      <c r="C117" s="539"/>
      <c r="D117" s="540"/>
    </row>
    <row r="118" spans="1:4">
      <c r="A118" s="462" t="s">
        <v>86</v>
      </c>
      <c r="B118" s="67">
        <v>30545</v>
      </c>
      <c r="C118" s="539"/>
      <c r="D118" s="540"/>
    </row>
    <row r="119" spans="1:4">
      <c r="A119" s="461" t="s">
        <v>87</v>
      </c>
      <c r="B119" s="66">
        <v>16761</v>
      </c>
      <c r="C119" s="539"/>
      <c r="D119" s="540"/>
    </row>
    <row r="120" spans="1:4">
      <c r="A120" s="462" t="s">
        <v>88</v>
      </c>
      <c r="B120" s="67">
        <v>4757</v>
      </c>
      <c r="C120" s="539"/>
      <c r="D120" s="540"/>
    </row>
    <row r="121" spans="1:4">
      <c r="A121" s="461" t="s">
        <v>89</v>
      </c>
      <c r="B121" s="66">
        <v>15217</v>
      </c>
      <c r="C121" s="539"/>
      <c r="D121" s="540"/>
    </row>
    <row r="122" spans="1:4">
      <c r="A122" s="462" t="s">
        <v>90</v>
      </c>
      <c r="B122" s="67">
        <v>47577</v>
      </c>
      <c r="C122" s="539"/>
      <c r="D122" s="540"/>
    </row>
    <row r="123" spans="1:4">
      <c r="A123" s="461" t="s">
        <v>91</v>
      </c>
      <c r="B123" s="66">
        <v>10582</v>
      </c>
      <c r="C123" s="539"/>
      <c r="D123" s="540"/>
    </row>
    <row r="124" spans="1:4">
      <c r="A124" s="462" t="s">
        <v>92</v>
      </c>
      <c r="B124" s="67">
        <v>52425</v>
      </c>
      <c r="C124" s="539"/>
      <c r="D124" s="540"/>
    </row>
    <row r="125" spans="1:4">
      <c r="A125" s="461" t="s">
        <v>93</v>
      </c>
      <c r="B125" s="66">
        <v>114224</v>
      </c>
      <c r="C125" s="539"/>
      <c r="D125" s="540"/>
    </row>
    <row r="126" spans="1:4">
      <c r="A126" s="462" t="s">
        <v>94</v>
      </c>
      <c r="B126" s="67">
        <v>30674</v>
      </c>
      <c r="C126" s="539"/>
      <c r="D126" s="540"/>
    </row>
    <row r="127" spans="1:4">
      <c r="A127" s="461" t="s">
        <v>95</v>
      </c>
      <c r="B127" s="66">
        <v>6396</v>
      </c>
      <c r="C127" s="539"/>
      <c r="D127" s="540"/>
    </row>
    <row r="128" spans="1:4">
      <c r="A128" s="462" t="s">
        <v>96</v>
      </c>
      <c r="B128" s="67">
        <v>27455</v>
      </c>
      <c r="C128" s="539"/>
      <c r="D128" s="540"/>
    </row>
    <row r="129" spans="1:4">
      <c r="A129" s="461" t="s">
        <v>97</v>
      </c>
      <c r="B129" s="66">
        <v>15665</v>
      </c>
      <c r="C129" s="541"/>
      <c r="D129" s="542"/>
    </row>
    <row r="130" spans="1:4">
      <c r="A130" s="462" t="s">
        <v>98</v>
      </c>
      <c r="B130" s="67">
        <v>19310</v>
      </c>
      <c r="C130" s="539"/>
      <c r="D130" s="540"/>
    </row>
    <row r="131" spans="1:4" ht="15.75" thickBot="1">
      <c r="A131" s="461" t="s">
        <v>99</v>
      </c>
      <c r="B131" s="109">
        <v>15199</v>
      </c>
      <c r="C131" s="539"/>
      <c r="D131" s="540"/>
    </row>
    <row r="132" spans="1:4">
      <c r="A132" s="463" t="s">
        <v>100</v>
      </c>
      <c r="B132" s="23">
        <v>467770</v>
      </c>
      <c r="C132" s="539"/>
      <c r="D132" s="540"/>
    </row>
    <row r="133" spans="1:4">
      <c r="A133" s="464" t="s">
        <v>101</v>
      </c>
      <c r="B133" s="25">
        <v>116207</v>
      </c>
      <c r="C133" s="543"/>
      <c r="D133" s="544"/>
    </row>
    <row r="134" spans="1:4">
      <c r="A134" s="465" t="s">
        <v>102</v>
      </c>
      <c r="B134" s="161">
        <v>583977</v>
      </c>
    </row>
    <row r="135" spans="1:4">
      <c r="A135" s="1046" t="s">
        <v>724</v>
      </c>
      <c r="B135" s="1046"/>
      <c r="C135" s="380"/>
      <c r="D135" s="380"/>
    </row>
    <row r="136" spans="1:4" ht="79.7" customHeight="1">
      <c r="A136" s="1047" t="s">
        <v>727</v>
      </c>
      <c r="B136" s="1047"/>
      <c r="C136" s="142"/>
      <c r="D136" s="142"/>
    </row>
  </sheetData>
  <mergeCells count="27">
    <mergeCell ref="A136:B136"/>
    <mergeCell ref="A60:A61"/>
    <mergeCell ref="A3:B3"/>
    <mergeCell ref="A5:B5"/>
    <mergeCell ref="A6:A7"/>
    <mergeCell ref="A30:B30"/>
    <mergeCell ref="A32:B32"/>
    <mergeCell ref="A33:A34"/>
    <mergeCell ref="A56:B56"/>
    <mergeCell ref="A57:B57"/>
    <mergeCell ref="A59:B59"/>
    <mergeCell ref="A28:B28"/>
    <mergeCell ref="A55:B55"/>
    <mergeCell ref="A27:B27"/>
    <mergeCell ref="A54:B54"/>
    <mergeCell ref="A81:B81"/>
    <mergeCell ref="A108:B108"/>
    <mergeCell ref="A135:B135"/>
    <mergeCell ref="A111:B111"/>
    <mergeCell ref="A113:B113"/>
    <mergeCell ref="A114:A115"/>
    <mergeCell ref="A109:B109"/>
    <mergeCell ref="A83:B83"/>
    <mergeCell ref="A84:B84"/>
    <mergeCell ref="A86:B86"/>
    <mergeCell ref="A87:A88"/>
    <mergeCell ref="A82:B82"/>
  </mergeCells>
  <hyperlinks>
    <hyperlink ref="A1" location="Inhalt!A1" display="Zurück zum Inhalt" xr:uid="{00000000-0004-0000-0100-000000000000}"/>
  </hyperlinks>
  <pageMargins left="0.7" right="0.7" top="0.78740157499999996" bottom="0.78740157499999996"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H218"/>
  <sheetViews>
    <sheetView zoomScale="80" zoomScaleNormal="80" workbookViewId="0">
      <pane xSplit="1" topLeftCell="B1" activePane="topRight" state="frozen"/>
      <selection pane="topRight"/>
    </sheetView>
  </sheetViews>
  <sheetFormatPr baseColWidth="10" defaultColWidth="11" defaultRowHeight="15"/>
  <cols>
    <col min="1" max="2" width="23.5" style="974" customWidth="1"/>
    <col min="3" max="16384" width="11" style="974"/>
  </cols>
  <sheetData>
    <row r="1" spans="1:2" ht="14.45" customHeight="1">
      <c r="A1" s="548" t="s">
        <v>688</v>
      </c>
    </row>
    <row r="2" spans="1:2" ht="14.45" customHeight="1">
      <c r="A2" s="548"/>
    </row>
    <row r="4" spans="1:2" ht="24.75" customHeight="1">
      <c r="A4" s="1174">
        <v>2021</v>
      </c>
      <c r="B4" s="1174"/>
    </row>
    <row r="5" spans="1:2" ht="14.45" customHeight="1">
      <c r="A5" s="143"/>
    </row>
    <row r="6" spans="1:2" ht="45" customHeight="1">
      <c r="A6" s="1041" t="s">
        <v>882</v>
      </c>
      <c r="B6" s="1041"/>
    </row>
    <row r="7" spans="1:2" ht="30" customHeight="1">
      <c r="A7" s="1132" t="s">
        <v>311</v>
      </c>
      <c r="B7" s="801" t="s">
        <v>852</v>
      </c>
    </row>
    <row r="8" spans="1:2" ht="14.45" customHeight="1" thickBot="1">
      <c r="A8" s="1134"/>
      <c r="B8" s="800" t="s">
        <v>313</v>
      </c>
    </row>
    <row r="9" spans="1:2" ht="14.45" customHeight="1">
      <c r="A9" s="346" t="s">
        <v>84</v>
      </c>
      <c r="B9" s="358">
        <v>2365</v>
      </c>
    </row>
    <row r="10" spans="1:2" ht="14.45" customHeight="1">
      <c r="A10" s="348" t="s">
        <v>85</v>
      </c>
      <c r="B10" s="359">
        <v>2815</v>
      </c>
    </row>
    <row r="11" spans="1:2" ht="14.45" customHeight="1">
      <c r="A11" s="350" t="s">
        <v>86</v>
      </c>
      <c r="B11" s="358">
        <v>1485</v>
      </c>
    </row>
    <row r="12" spans="1:2" ht="14.45" customHeight="1">
      <c r="A12" s="348" t="s">
        <v>87</v>
      </c>
      <c r="B12" s="359">
        <v>255</v>
      </c>
    </row>
    <row r="13" spans="1:2" ht="14.45" customHeight="1">
      <c r="A13" s="350" t="s">
        <v>88</v>
      </c>
      <c r="B13" s="358">
        <v>450</v>
      </c>
    </row>
    <row r="14" spans="1:2" ht="14.45" customHeight="1">
      <c r="A14" s="348" t="s">
        <v>89</v>
      </c>
      <c r="B14" s="359">
        <v>1845</v>
      </c>
    </row>
    <row r="15" spans="1:2" ht="14.45" customHeight="1">
      <c r="A15" s="350" t="s">
        <v>90</v>
      </c>
      <c r="B15" s="358">
        <v>2955</v>
      </c>
    </row>
    <row r="16" spans="1:2" ht="14.45" customHeight="1">
      <c r="A16" s="351" t="s">
        <v>91</v>
      </c>
      <c r="B16" s="359">
        <v>295</v>
      </c>
    </row>
    <row r="17" spans="1:4" ht="14.45" customHeight="1">
      <c r="A17" s="350" t="s">
        <v>92</v>
      </c>
      <c r="B17" s="358">
        <v>1250</v>
      </c>
    </row>
    <row r="18" spans="1:4" ht="14.45" customHeight="1">
      <c r="A18" s="351" t="s">
        <v>93</v>
      </c>
      <c r="B18" s="359">
        <v>6145</v>
      </c>
    </row>
    <row r="19" spans="1:4" ht="14.45" customHeight="1">
      <c r="A19" s="350" t="s">
        <v>94</v>
      </c>
      <c r="B19" s="358">
        <v>515</v>
      </c>
    </row>
    <row r="20" spans="1:4" ht="14.45" customHeight="1">
      <c r="A20" s="348" t="s">
        <v>95</v>
      </c>
      <c r="B20" s="359">
        <v>195</v>
      </c>
    </row>
    <row r="21" spans="1:4" ht="14.45" customHeight="1">
      <c r="A21" s="350" t="s">
        <v>96</v>
      </c>
      <c r="B21" s="358">
        <v>435</v>
      </c>
    </row>
    <row r="22" spans="1:4" ht="14.45" customHeight="1">
      <c r="A22" s="351" t="s">
        <v>97</v>
      </c>
      <c r="B22" s="359">
        <v>220</v>
      </c>
    </row>
    <row r="23" spans="1:4" ht="14.45" customHeight="1">
      <c r="A23" s="350" t="s">
        <v>98</v>
      </c>
      <c r="B23" s="358">
        <v>240</v>
      </c>
    </row>
    <row r="24" spans="1:4" ht="14.45" customHeight="1" thickBot="1">
      <c r="A24" s="348" t="s">
        <v>99</v>
      </c>
      <c r="B24" s="359">
        <v>4615</v>
      </c>
    </row>
    <row r="25" spans="1:4" ht="14.45" customHeight="1">
      <c r="A25" s="352" t="s">
        <v>100</v>
      </c>
      <c r="B25" s="390">
        <f>+B9+B10+B13+B14+B15+B17+B18+B19+B20+B23</f>
        <v>18775</v>
      </c>
      <c r="C25" s="389"/>
      <c r="D25" s="976"/>
    </row>
    <row r="26" spans="1:4" ht="14.45" customHeight="1">
      <c r="A26" s="354" t="s">
        <v>101</v>
      </c>
      <c r="B26" s="355">
        <f>+B24+B22+B21+B16+B12+B11</f>
        <v>7305</v>
      </c>
      <c r="C26" s="389"/>
      <c r="D26" s="976"/>
    </row>
    <row r="27" spans="1:4" ht="14.45" customHeight="1">
      <c r="A27" s="356" t="s">
        <v>102</v>
      </c>
      <c r="B27" s="357">
        <v>26090</v>
      </c>
      <c r="C27" s="381"/>
      <c r="D27" s="976"/>
    </row>
    <row r="28" spans="1:4" ht="47.1" customHeight="1">
      <c r="A28" s="1197" t="s">
        <v>864</v>
      </c>
      <c r="B28" s="1197"/>
      <c r="C28" s="381"/>
      <c r="D28" s="976"/>
    </row>
    <row r="29" spans="1:4" ht="36.6" customHeight="1">
      <c r="A29" s="1197" t="s">
        <v>849</v>
      </c>
      <c r="B29" s="1197"/>
      <c r="C29" s="381"/>
      <c r="D29" s="976"/>
    </row>
    <row r="30" spans="1:4" ht="27.95" customHeight="1">
      <c r="A30" s="1175" t="s">
        <v>828</v>
      </c>
      <c r="B30" s="1175"/>
    </row>
    <row r="32" spans="1:4" ht="45" customHeight="1">
      <c r="A32" s="1041" t="s">
        <v>883</v>
      </c>
      <c r="B32" s="1041"/>
    </row>
    <row r="33" spans="1:2" ht="22.5" customHeight="1">
      <c r="A33" s="1132" t="s">
        <v>311</v>
      </c>
      <c r="B33" s="801" t="s">
        <v>853</v>
      </c>
    </row>
    <row r="34" spans="1:2" ht="14.45" customHeight="1" thickBot="1">
      <c r="A34" s="1134"/>
      <c r="B34" s="800" t="s">
        <v>313</v>
      </c>
    </row>
    <row r="35" spans="1:2" ht="14.45" customHeight="1">
      <c r="A35" s="346" t="s">
        <v>84</v>
      </c>
      <c r="B35" s="347">
        <v>1865</v>
      </c>
    </row>
    <row r="36" spans="1:2" ht="14.45" customHeight="1">
      <c r="A36" s="348" t="s">
        <v>85</v>
      </c>
      <c r="B36" s="349">
        <v>2100</v>
      </c>
    </row>
    <row r="37" spans="1:2" ht="14.45" customHeight="1">
      <c r="A37" s="350" t="s">
        <v>86</v>
      </c>
      <c r="B37" s="347">
        <v>850</v>
      </c>
    </row>
    <row r="38" spans="1:2" ht="14.45" customHeight="1">
      <c r="A38" s="348" t="s">
        <v>87</v>
      </c>
      <c r="B38" s="349">
        <v>225</v>
      </c>
    </row>
    <row r="39" spans="1:2" ht="14.45" customHeight="1">
      <c r="A39" s="350" t="s">
        <v>88</v>
      </c>
      <c r="B39" s="347">
        <v>105</v>
      </c>
    </row>
    <row r="40" spans="1:2" ht="14.45" customHeight="1">
      <c r="A40" s="348" t="s">
        <v>89</v>
      </c>
      <c r="B40" s="349">
        <v>650</v>
      </c>
    </row>
    <row r="41" spans="1:2" ht="14.45" customHeight="1">
      <c r="A41" s="350" t="s">
        <v>90</v>
      </c>
      <c r="B41" s="347">
        <v>2175</v>
      </c>
    </row>
    <row r="42" spans="1:2" ht="14.45" customHeight="1">
      <c r="A42" s="351" t="s">
        <v>91</v>
      </c>
      <c r="B42" s="349">
        <v>275</v>
      </c>
    </row>
    <row r="43" spans="1:2" ht="14.45" customHeight="1">
      <c r="A43" s="350" t="s">
        <v>92</v>
      </c>
      <c r="B43" s="347">
        <v>1080</v>
      </c>
    </row>
    <row r="44" spans="1:2" ht="14.45" customHeight="1">
      <c r="A44" s="351" t="s">
        <v>93</v>
      </c>
      <c r="B44" s="349">
        <v>3850</v>
      </c>
    </row>
    <row r="45" spans="1:2" ht="14.45" customHeight="1">
      <c r="A45" s="350" t="s">
        <v>94</v>
      </c>
      <c r="B45" s="347">
        <v>510</v>
      </c>
    </row>
    <row r="46" spans="1:2" ht="14.45" customHeight="1">
      <c r="A46" s="348" t="s">
        <v>95</v>
      </c>
      <c r="B46" s="349">
        <v>105</v>
      </c>
    </row>
    <row r="47" spans="1:2" ht="14.45" customHeight="1">
      <c r="A47" s="350" t="s">
        <v>96</v>
      </c>
      <c r="B47" s="347">
        <v>410</v>
      </c>
    </row>
    <row r="48" spans="1:2" ht="14.45" customHeight="1">
      <c r="A48" s="351" t="s">
        <v>97</v>
      </c>
      <c r="B48" s="349">
        <v>175</v>
      </c>
    </row>
    <row r="49" spans="1:4" ht="14.45" customHeight="1">
      <c r="A49" s="350" t="s">
        <v>98</v>
      </c>
      <c r="B49" s="347">
        <v>160</v>
      </c>
    </row>
    <row r="50" spans="1:4" ht="14.45" customHeight="1" thickBot="1">
      <c r="A50" s="348" t="s">
        <v>99</v>
      </c>
      <c r="B50" s="349">
        <v>625</v>
      </c>
    </row>
    <row r="51" spans="1:4" ht="14.45" customHeight="1">
      <c r="A51" s="352" t="s">
        <v>100</v>
      </c>
      <c r="B51" s="353">
        <f>+B35+B36+B39+B40+B41+B43+B44+B45+B46+B49</f>
        <v>12600</v>
      </c>
      <c r="C51" s="389"/>
      <c r="D51" s="976"/>
    </row>
    <row r="52" spans="1:4" ht="14.45" customHeight="1">
      <c r="A52" s="354" t="s">
        <v>101</v>
      </c>
      <c r="B52" s="355">
        <f>+B50+B48+B47+B42+B38+B37</f>
        <v>2560</v>
      </c>
      <c r="C52" s="389"/>
      <c r="D52" s="976"/>
    </row>
    <row r="53" spans="1:4" ht="14.45" customHeight="1">
      <c r="A53" s="356" t="s">
        <v>102</v>
      </c>
      <c r="B53" s="357">
        <v>15165</v>
      </c>
      <c r="C53" s="381"/>
      <c r="D53" s="976"/>
    </row>
    <row r="54" spans="1:4" ht="35.450000000000003" customHeight="1">
      <c r="A54" s="1196" t="s">
        <v>865</v>
      </c>
      <c r="B54" s="1196"/>
      <c r="C54" s="381"/>
      <c r="D54" s="976"/>
    </row>
    <row r="55" spans="1:4" ht="39.950000000000003" customHeight="1">
      <c r="A55" s="1197" t="s">
        <v>849</v>
      </c>
      <c r="B55" s="1197"/>
      <c r="C55" s="381"/>
      <c r="D55" s="976"/>
    </row>
    <row r="56" spans="1:4" ht="27" customHeight="1">
      <c r="A56" s="1101" t="s">
        <v>828</v>
      </c>
      <c r="B56" s="1101"/>
    </row>
    <row r="58" spans="1:4" ht="24" customHeight="1">
      <c r="A58" s="1174">
        <v>2020</v>
      </c>
      <c r="B58" s="1174"/>
    </row>
    <row r="59" spans="1:4" ht="14.45" customHeight="1">
      <c r="A59" s="143"/>
    </row>
    <row r="60" spans="1:4" ht="45" customHeight="1">
      <c r="A60" s="1041" t="s">
        <v>884</v>
      </c>
      <c r="B60" s="1041"/>
    </row>
    <row r="61" spans="1:4" ht="30" customHeight="1">
      <c r="A61" s="1132" t="s">
        <v>311</v>
      </c>
      <c r="B61" s="801" t="s">
        <v>855</v>
      </c>
    </row>
    <row r="62" spans="1:4" ht="14.45" customHeight="1" thickBot="1">
      <c r="A62" s="1134"/>
      <c r="B62" s="800" t="s">
        <v>313</v>
      </c>
    </row>
    <row r="63" spans="1:4" ht="14.45" customHeight="1">
      <c r="A63" s="346" t="s">
        <v>84</v>
      </c>
      <c r="B63" s="358">
        <v>2300</v>
      </c>
    </row>
    <row r="64" spans="1:4" ht="14.45" customHeight="1">
      <c r="A64" s="348" t="s">
        <v>85</v>
      </c>
      <c r="B64" s="359">
        <v>3070</v>
      </c>
    </row>
    <row r="65" spans="1:4" ht="14.45" customHeight="1">
      <c r="A65" s="350" t="s">
        <v>86</v>
      </c>
      <c r="B65" s="358">
        <v>1550</v>
      </c>
    </row>
    <row r="66" spans="1:4" ht="14.45" customHeight="1">
      <c r="A66" s="348" t="s">
        <v>87</v>
      </c>
      <c r="B66" s="359">
        <v>300</v>
      </c>
    </row>
    <row r="67" spans="1:4" ht="14.45" customHeight="1">
      <c r="A67" s="350" t="s">
        <v>88</v>
      </c>
      <c r="B67" s="358">
        <v>390</v>
      </c>
    </row>
    <row r="68" spans="1:4" ht="14.45" customHeight="1">
      <c r="A68" s="348" t="s">
        <v>89</v>
      </c>
      <c r="B68" s="359">
        <v>1670</v>
      </c>
    </row>
    <row r="69" spans="1:4" ht="14.45" customHeight="1">
      <c r="A69" s="350" t="s">
        <v>90</v>
      </c>
      <c r="B69" s="358">
        <v>3185</v>
      </c>
    </row>
    <row r="70" spans="1:4" ht="14.45" customHeight="1">
      <c r="A70" s="351" t="s">
        <v>91</v>
      </c>
      <c r="B70" s="359">
        <v>300</v>
      </c>
    </row>
    <row r="71" spans="1:4" ht="14.45" customHeight="1">
      <c r="A71" s="350" t="s">
        <v>92</v>
      </c>
      <c r="B71" s="358">
        <v>1475</v>
      </c>
    </row>
    <row r="72" spans="1:4" ht="14.45" customHeight="1">
      <c r="A72" s="351" t="s">
        <v>93</v>
      </c>
      <c r="B72" s="359">
        <v>6095</v>
      </c>
    </row>
    <row r="73" spans="1:4" ht="14.45" customHeight="1">
      <c r="A73" s="350" t="s">
        <v>94</v>
      </c>
      <c r="B73" s="358">
        <v>575</v>
      </c>
    </row>
    <row r="74" spans="1:4" ht="14.45" customHeight="1">
      <c r="A74" s="348" t="s">
        <v>95</v>
      </c>
      <c r="B74" s="359">
        <v>205</v>
      </c>
    </row>
    <row r="75" spans="1:4" ht="14.45" customHeight="1">
      <c r="A75" s="350" t="s">
        <v>96</v>
      </c>
      <c r="B75" s="358">
        <v>420</v>
      </c>
    </row>
    <row r="76" spans="1:4" ht="14.45" customHeight="1">
      <c r="A76" s="351" t="s">
        <v>97</v>
      </c>
      <c r="B76" s="359">
        <v>210</v>
      </c>
    </row>
    <row r="77" spans="1:4" ht="14.45" customHeight="1">
      <c r="A77" s="350" t="s">
        <v>98</v>
      </c>
      <c r="B77" s="358">
        <v>250</v>
      </c>
    </row>
    <row r="78" spans="1:4" ht="14.45" customHeight="1" thickBot="1">
      <c r="A78" s="348" t="s">
        <v>99</v>
      </c>
      <c r="B78" s="359">
        <v>4275</v>
      </c>
    </row>
    <row r="79" spans="1:4" ht="14.45" customHeight="1">
      <c r="A79" s="352" t="s">
        <v>100</v>
      </c>
      <c r="B79" s="353">
        <f>+B63+B64+B67+B68+B69+B71+B72+B73+B74+B77</f>
        <v>19215</v>
      </c>
      <c r="C79" s="389"/>
      <c r="D79" s="976"/>
    </row>
    <row r="80" spans="1:4" ht="14.45" customHeight="1">
      <c r="A80" s="354" t="s">
        <v>101</v>
      </c>
      <c r="B80" s="355">
        <f>+B78+B76+B75+B70+B66+B65</f>
        <v>7055</v>
      </c>
      <c r="C80" s="389"/>
      <c r="D80" s="976"/>
    </row>
    <row r="81" spans="1:4" ht="14.45" customHeight="1">
      <c r="A81" s="356" t="s">
        <v>102</v>
      </c>
      <c r="B81" s="357">
        <f>SUM(B63:B78)</f>
        <v>26270</v>
      </c>
      <c r="C81" s="389"/>
      <c r="D81" s="976"/>
    </row>
    <row r="82" spans="1:4" ht="45.6" customHeight="1">
      <c r="A82" s="1197" t="s">
        <v>864</v>
      </c>
      <c r="B82" s="1197"/>
      <c r="C82" s="389"/>
      <c r="D82" s="976"/>
    </row>
    <row r="83" spans="1:4" ht="37.5" customHeight="1">
      <c r="A83" s="1197" t="s">
        <v>849</v>
      </c>
      <c r="B83" s="1197"/>
      <c r="C83" s="389"/>
      <c r="D83" s="976"/>
    </row>
    <row r="84" spans="1:4" ht="27.6" customHeight="1">
      <c r="A84" s="1101" t="s">
        <v>828</v>
      </c>
      <c r="B84" s="1101"/>
    </row>
    <row r="86" spans="1:4" ht="45" customHeight="1">
      <c r="A86" s="1041" t="s">
        <v>885</v>
      </c>
      <c r="B86" s="1041"/>
    </row>
    <row r="87" spans="1:4" ht="14.45" customHeight="1">
      <c r="A87" s="1132" t="s">
        <v>311</v>
      </c>
      <c r="B87" s="801" t="s">
        <v>856</v>
      </c>
    </row>
    <row r="88" spans="1:4" ht="14.45" customHeight="1" thickBot="1">
      <c r="A88" s="1134"/>
      <c r="B88" s="800" t="s">
        <v>313</v>
      </c>
    </row>
    <row r="89" spans="1:4" ht="14.45" customHeight="1">
      <c r="A89" s="346" t="s">
        <v>84</v>
      </c>
      <c r="B89" s="347">
        <v>1815</v>
      </c>
    </row>
    <row r="90" spans="1:4" ht="14.45" customHeight="1">
      <c r="A90" s="348" t="s">
        <v>85</v>
      </c>
      <c r="B90" s="349">
        <v>1970</v>
      </c>
    </row>
    <row r="91" spans="1:4" ht="14.45" customHeight="1">
      <c r="A91" s="350" t="s">
        <v>86</v>
      </c>
      <c r="B91" s="347">
        <v>790</v>
      </c>
    </row>
    <row r="92" spans="1:4" ht="14.45" customHeight="1">
      <c r="A92" s="348" t="s">
        <v>87</v>
      </c>
      <c r="B92" s="349">
        <v>170</v>
      </c>
    </row>
    <row r="93" spans="1:4" ht="14.45" customHeight="1">
      <c r="A93" s="350" t="s">
        <v>88</v>
      </c>
      <c r="B93" s="347">
        <v>90</v>
      </c>
    </row>
    <row r="94" spans="1:4" ht="14.45" customHeight="1">
      <c r="A94" s="348" t="s">
        <v>89</v>
      </c>
      <c r="B94" s="349">
        <v>485</v>
      </c>
    </row>
    <row r="95" spans="1:4" ht="14.45" customHeight="1">
      <c r="A95" s="350" t="s">
        <v>90</v>
      </c>
      <c r="B95" s="347">
        <v>1785</v>
      </c>
      <c r="D95" s="973"/>
    </row>
    <row r="96" spans="1:4" ht="14.45" customHeight="1">
      <c r="A96" s="351" t="s">
        <v>91</v>
      </c>
      <c r="B96" s="349">
        <v>305</v>
      </c>
    </row>
    <row r="97" spans="1:4" ht="14.45" customHeight="1">
      <c r="A97" s="350" t="s">
        <v>92</v>
      </c>
      <c r="B97" s="347">
        <v>1015</v>
      </c>
    </row>
    <row r="98" spans="1:4" ht="14.45" customHeight="1">
      <c r="A98" s="351" t="s">
        <v>93</v>
      </c>
      <c r="B98" s="349">
        <v>3465</v>
      </c>
    </row>
    <row r="99" spans="1:4" ht="14.45" customHeight="1">
      <c r="A99" s="350" t="s">
        <v>94</v>
      </c>
      <c r="B99" s="347">
        <v>365</v>
      </c>
    </row>
    <row r="100" spans="1:4" ht="14.45" customHeight="1">
      <c r="A100" s="348" t="s">
        <v>95</v>
      </c>
      <c r="B100" s="349">
        <v>120</v>
      </c>
    </row>
    <row r="101" spans="1:4" ht="14.45" customHeight="1">
      <c r="A101" s="350" t="s">
        <v>96</v>
      </c>
      <c r="B101" s="347">
        <v>405</v>
      </c>
    </row>
    <row r="102" spans="1:4" ht="14.45" customHeight="1">
      <c r="A102" s="351" t="s">
        <v>97</v>
      </c>
      <c r="B102" s="349">
        <v>180</v>
      </c>
    </row>
    <row r="103" spans="1:4" ht="14.45" customHeight="1">
      <c r="A103" s="350" t="s">
        <v>98</v>
      </c>
      <c r="B103" s="347">
        <v>155</v>
      </c>
    </row>
    <row r="104" spans="1:4" ht="14.45" customHeight="1" thickBot="1">
      <c r="A104" s="348" t="s">
        <v>99</v>
      </c>
      <c r="B104" s="349">
        <v>420</v>
      </c>
    </row>
    <row r="105" spans="1:4" ht="14.45" customHeight="1">
      <c r="A105" s="352" t="s">
        <v>100</v>
      </c>
      <c r="B105" s="353">
        <f>+B89+B90+B93+B94+B95+B97+B98+B99+B100+B103</f>
        <v>11265</v>
      </c>
      <c r="C105" s="389"/>
      <c r="D105" s="976"/>
    </row>
    <row r="106" spans="1:4" ht="14.45" customHeight="1">
      <c r="A106" s="354" t="s">
        <v>101</v>
      </c>
      <c r="B106" s="355">
        <f>+B104+B102+B101+B96+B92+B91</f>
        <v>2270</v>
      </c>
      <c r="C106" s="389"/>
      <c r="D106" s="976"/>
    </row>
    <row r="107" spans="1:4" ht="14.45" customHeight="1">
      <c r="A107" s="356" t="s">
        <v>102</v>
      </c>
      <c r="B107" s="357">
        <v>13540</v>
      </c>
      <c r="C107" s="381"/>
      <c r="D107" s="976"/>
    </row>
    <row r="108" spans="1:4" ht="35.1" customHeight="1">
      <c r="A108" s="1196" t="s">
        <v>865</v>
      </c>
      <c r="B108" s="1196"/>
      <c r="C108" s="381"/>
      <c r="D108" s="976"/>
    </row>
    <row r="109" spans="1:4" ht="36.6" customHeight="1">
      <c r="A109" s="1197" t="s">
        <v>849</v>
      </c>
      <c r="B109" s="1197"/>
      <c r="C109" s="381"/>
      <c r="D109" s="976"/>
    </row>
    <row r="110" spans="1:4" ht="27.6" customHeight="1">
      <c r="A110" s="1101" t="s">
        <v>828</v>
      </c>
      <c r="B110" s="1101"/>
    </row>
    <row r="112" spans="1:4" ht="24" customHeight="1">
      <c r="A112" s="1174">
        <v>2019</v>
      </c>
      <c r="B112" s="1174"/>
    </row>
    <row r="113" spans="1:2" ht="14.45" customHeight="1">
      <c r="A113" s="143"/>
    </row>
    <row r="114" spans="1:2" ht="45" customHeight="1">
      <c r="A114" s="1041" t="s">
        <v>886</v>
      </c>
      <c r="B114" s="1041"/>
    </row>
    <row r="115" spans="1:2" ht="30" customHeight="1">
      <c r="A115" s="1132" t="s">
        <v>311</v>
      </c>
      <c r="B115" s="801" t="s">
        <v>857</v>
      </c>
    </row>
    <row r="116" spans="1:2" ht="14.45" customHeight="1" thickBot="1">
      <c r="A116" s="1134"/>
      <c r="B116" s="800" t="s">
        <v>313</v>
      </c>
    </row>
    <row r="117" spans="1:2" ht="14.45" customHeight="1">
      <c r="A117" s="346" t="s">
        <v>84</v>
      </c>
      <c r="B117" s="358">
        <v>2385</v>
      </c>
    </row>
    <row r="118" spans="1:2" ht="14.45" customHeight="1">
      <c r="A118" s="348" t="s">
        <v>85</v>
      </c>
      <c r="B118" s="359">
        <v>2915</v>
      </c>
    </row>
    <row r="119" spans="1:2" ht="14.45" customHeight="1">
      <c r="A119" s="350" t="s">
        <v>86</v>
      </c>
      <c r="B119" s="358">
        <v>1415</v>
      </c>
    </row>
    <row r="120" spans="1:2" ht="14.45" customHeight="1">
      <c r="A120" s="348" t="s">
        <v>87</v>
      </c>
      <c r="B120" s="359">
        <v>245</v>
      </c>
    </row>
    <row r="121" spans="1:2" ht="14.45" customHeight="1">
      <c r="A121" s="350" t="s">
        <v>88</v>
      </c>
      <c r="B121" s="358">
        <v>195</v>
      </c>
    </row>
    <row r="122" spans="1:2" ht="14.45" customHeight="1">
      <c r="A122" s="348" t="s">
        <v>89</v>
      </c>
      <c r="B122" s="359">
        <v>1160</v>
      </c>
    </row>
    <row r="123" spans="1:2" ht="14.45" customHeight="1">
      <c r="A123" s="350" t="s">
        <v>90</v>
      </c>
      <c r="B123" s="358">
        <v>3145</v>
      </c>
    </row>
    <row r="124" spans="1:2" ht="14.45" customHeight="1">
      <c r="A124" s="351" t="s">
        <v>91</v>
      </c>
      <c r="B124" s="359">
        <v>310</v>
      </c>
    </row>
    <row r="125" spans="1:2" ht="14.45" customHeight="1">
      <c r="A125" s="350" t="s">
        <v>92</v>
      </c>
      <c r="B125" s="358">
        <v>1415</v>
      </c>
    </row>
    <row r="126" spans="1:2" ht="14.45" customHeight="1">
      <c r="A126" s="351" t="s">
        <v>93</v>
      </c>
      <c r="B126" s="359">
        <v>7580</v>
      </c>
    </row>
    <row r="127" spans="1:2" ht="14.45" customHeight="1">
      <c r="A127" s="350" t="s">
        <v>94</v>
      </c>
      <c r="B127" s="358">
        <v>555</v>
      </c>
    </row>
    <row r="128" spans="1:2" ht="14.45" customHeight="1">
      <c r="A128" s="348" t="s">
        <v>95</v>
      </c>
      <c r="B128" s="359">
        <v>150</v>
      </c>
    </row>
    <row r="129" spans="1:4" ht="14.45" customHeight="1">
      <c r="A129" s="350" t="s">
        <v>96</v>
      </c>
      <c r="B129" s="358">
        <v>425</v>
      </c>
    </row>
    <row r="130" spans="1:4" ht="14.45" customHeight="1">
      <c r="A130" s="351" t="s">
        <v>97</v>
      </c>
      <c r="B130" s="359">
        <v>220</v>
      </c>
    </row>
    <row r="131" spans="1:4" ht="14.45" customHeight="1">
      <c r="A131" s="350" t="s">
        <v>98</v>
      </c>
      <c r="B131" s="358">
        <v>270</v>
      </c>
    </row>
    <row r="132" spans="1:4" ht="14.45" customHeight="1" thickBot="1">
      <c r="A132" s="348" t="s">
        <v>99</v>
      </c>
      <c r="B132" s="359">
        <v>1805</v>
      </c>
    </row>
    <row r="133" spans="1:4" ht="14.45" customHeight="1">
      <c r="A133" s="352" t="s">
        <v>100</v>
      </c>
      <c r="B133" s="353">
        <f>+B117+B118+B121+B122+B123+B125+B126+B127+B128+B131</f>
        <v>19770</v>
      </c>
      <c r="C133" s="389"/>
      <c r="D133" s="976"/>
    </row>
    <row r="134" spans="1:4" ht="14.45" customHeight="1">
      <c r="A134" s="354" t="s">
        <v>101</v>
      </c>
      <c r="B134" s="355">
        <f>+B132+B130+B129+B124+B120+B119</f>
        <v>4420</v>
      </c>
      <c r="C134" s="389"/>
      <c r="D134" s="976"/>
    </row>
    <row r="135" spans="1:4" ht="14.45" customHeight="1">
      <c r="A135" s="356" t="s">
        <v>102</v>
      </c>
      <c r="B135" s="357">
        <v>24220</v>
      </c>
      <c r="C135" s="381"/>
      <c r="D135" s="976"/>
    </row>
    <row r="136" spans="1:4" ht="48" customHeight="1">
      <c r="A136" s="1197" t="s">
        <v>864</v>
      </c>
      <c r="B136" s="1197"/>
      <c r="C136" s="381"/>
      <c r="D136" s="976"/>
    </row>
    <row r="137" spans="1:4" ht="38.450000000000003" customHeight="1">
      <c r="A137" s="1101" t="s">
        <v>851</v>
      </c>
      <c r="B137" s="1101"/>
      <c r="C137" s="381"/>
      <c r="D137" s="976"/>
    </row>
    <row r="138" spans="1:4" ht="29.1" customHeight="1">
      <c r="A138" s="1101" t="s">
        <v>828</v>
      </c>
      <c r="B138" s="1101"/>
    </row>
    <row r="140" spans="1:4" ht="45" customHeight="1">
      <c r="A140" s="1041" t="s">
        <v>887</v>
      </c>
      <c r="B140" s="1041"/>
    </row>
    <row r="141" spans="1:4" ht="21.75" customHeight="1">
      <c r="A141" s="1132" t="s">
        <v>311</v>
      </c>
      <c r="B141" s="801" t="s">
        <v>858</v>
      </c>
    </row>
    <row r="142" spans="1:4" ht="14.45" customHeight="1" thickBot="1">
      <c r="A142" s="1134"/>
      <c r="B142" s="800" t="s">
        <v>313</v>
      </c>
    </row>
    <row r="143" spans="1:4" ht="14.45" customHeight="1">
      <c r="A143" s="346" t="s">
        <v>84</v>
      </c>
      <c r="B143" s="347">
        <v>1935</v>
      </c>
    </row>
    <row r="144" spans="1:4" ht="14.45" customHeight="1">
      <c r="A144" s="348" t="s">
        <v>85</v>
      </c>
      <c r="B144" s="349">
        <v>1870</v>
      </c>
    </row>
    <row r="145" spans="1:4" ht="14.45" customHeight="1">
      <c r="A145" s="350" t="s">
        <v>86</v>
      </c>
      <c r="B145" s="347">
        <v>790</v>
      </c>
    </row>
    <row r="146" spans="1:4" ht="14.45" customHeight="1">
      <c r="A146" s="348" t="s">
        <v>87</v>
      </c>
      <c r="B146" s="349">
        <v>220</v>
      </c>
    </row>
    <row r="147" spans="1:4" ht="14.45" customHeight="1">
      <c r="A147" s="350" t="s">
        <v>88</v>
      </c>
      <c r="B147" s="347">
        <v>80</v>
      </c>
    </row>
    <row r="148" spans="1:4" ht="14.45" customHeight="1">
      <c r="A148" s="348" t="s">
        <v>89</v>
      </c>
      <c r="B148" s="349">
        <v>500</v>
      </c>
    </row>
    <row r="149" spans="1:4" ht="14.45" customHeight="1">
      <c r="A149" s="350" t="s">
        <v>90</v>
      </c>
      <c r="B149" s="347">
        <v>1550</v>
      </c>
    </row>
    <row r="150" spans="1:4" ht="14.45" customHeight="1">
      <c r="A150" s="351" t="s">
        <v>91</v>
      </c>
      <c r="B150" s="349">
        <v>240</v>
      </c>
    </row>
    <row r="151" spans="1:4" ht="14.45" customHeight="1">
      <c r="A151" s="350" t="s">
        <v>92</v>
      </c>
      <c r="B151" s="347">
        <v>1040</v>
      </c>
    </row>
    <row r="152" spans="1:4" ht="14.45" customHeight="1">
      <c r="A152" s="351" t="s">
        <v>93</v>
      </c>
      <c r="B152" s="349">
        <v>3345</v>
      </c>
    </row>
    <row r="153" spans="1:4" ht="14.45" customHeight="1">
      <c r="A153" s="350" t="s">
        <v>94</v>
      </c>
      <c r="B153" s="347">
        <v>455</v>
      </c>
    </row>
    <row r="154" spans="1:4" ht="14.45" customHeight="1">
      <c r="A154" s="348" t="s">
        <v>95</v>
      </c>
      <c r="B154" s="349">
        <v>125</v>
      </c>
    </row>
    <row r="155" spans="1:4" ht="14.45" customHeight="1">
      <c r="A155" s="350" t="s">
        <v>96</v>
      </c>
      <c r="B155" s="347">
        <v>440</v>
      </c>
    </row>
    <row r="156" spans="1:4" ht="14.45" customHeight="1">
      <c r="A156" s="351" t="s">
        <v>97</v>
      </c>
      <c r="B156" s="349">
        <v>180</v>
      </c>
    </row>
    <row r="157" spans="1:4" ht="14.45" customHeight="1">
      <c r="A157" s="350" t="s">
        <v>98</v>
      </c>
      <c r="B157" s="347">
        <v>160</v>
      </c>
    </row>
    <row r="158" spans="1:4" ht="14.45" customHeight="1" thickBot="1">
      <c r="A158" s="348" t="s">
        <v>99</v>
      </c>
      <c r="B158" s="349">
        <v>415</v>
      </c>
    </row>
    <row r="159" spans="1:4" ht="14.45" customHeight="1">
      <c r="A159" s="352" t="s">
        <v>100</v>
      </c>
      <c r="B159" s="353">
        <f>+B143+B144+B147+B148+B149+B151+B152+B153+B154+B157</f>
        <v>11060</v>
      </c>
      <c r="C159" s="389"/>
      <c r="D159" s="976"/>
    </row>
    <row r="160" spans="1:4" ht="14.45" customHeight="1">
      <c r="A160" s="354" t="s">
        <v>101</v>
      </c>
      <c r="B160" s="355">
        <f>+B158+B156+B155+B150+B146+B145</f>
        <v>2285</v>
      </c>
      <c r="C160" s="389"/>
      <c r="D160" s="976"/>
    </row>
    <row r="161" spans="1:4" ht="14.45" customHeight="1">
      <c r="A161" s="356" t="s">
        <v>102</v>
      </c>
      <c r="B161" s="357">
        <f>SUM(B143:B158)</f>
        <v>13345</v>
      </c>
      <c r="C161" s="389"/>
      <c r="D161" s="976"/>
    </row>
    <row r="162" spans="1:4" ht="36.950000000000003" customHeight="1">
      <c r="A162" s="1196" t="s">
        <v>865</v>
      </c>
      <c r="B162" s="1196"/>
      <c r="C162" s="389"/>
      <c r="D162" s="976"/>
    </row>
    <row r="163" spans="1:4" ht="38.1" customHeight="1">
      <c r="A163" s="1101" t="s">
        <v>851</v>
      </c>
      <c r="B163" s="1101"/>
      <c r="C163" s="389"/>
      <c r="D163" s="976"/>
    </row>
    <row r="164" spans="1:4" ht="24.6" customHeight="1">
      <c r="A164" s="1101" t="s">
        <v>828</v>
      </c>
      <c r="B164" s="1101"/>
    </row>
    <row r="166" spans="1:4" ht="24" customHeight="1">
      <c r="A166" s="1174">
        <v>2018</v>
      </c>
      <c r="B166" s="1174"/>
    </row>
    <row r="168" spans="1:4" ht="45" customHeight="1">
      <c r="A168" s="1041" t="s">
        <v>888</v>
      </c>
      <c r="B168" s="1041"/>
    </row>
    <row r="169" spans="1:4" ht="30" customHeight="1">
      <c r="A169" s="1132" t="s">
        <v>311</v>
      </c>
      <c r="B169" s="801" t="s">
        <v>859</v>
      </c>
    </row>
    <row r="170" spans="1:4" ht="14.45" customHeight="1" thickBot="1">
      <c r="A170" s="1134"/>
      <c r="B170" s="800" t="s">
        <v>313</v>
      </c>
    </row>
    <row r="171" spans="1:4" ht="14.45" customHeight="1">
      <c r="A171" s="346" t="s">
        <v>84</v>
      </c>
      <c r="B171" s="358">
        <v>2350</v>
      </c>
    </row>
    <row r="172" spans="1:4" ht="14.45" customHeight="1">
      <c r="A172" s="348" t="s">
        <v>85</v>
      </c>
      <c r="B172" s="359">
        <v>2630</v>
      </c>
    </row>
    <row r="173" spans="1:4" ht="14.45" customHeight="1">
      <c r="A173" s="350" t="s">
        <v>86</v>
      </c>
      <c r="B173" s="358">
        <v>1355</v>
      </c>
    </row>
    <row r="174" spans="1:4" ht="14.45" customHeight="1">
      <c r="A174" s="348" t="s">
        <v>87</v>
      </c>
      <c r="B174" s="359">
        <v>280</v>
      </c>
    </row>
    <row r="175" spans="1:4" ht="14.45" customHeight="1">
      <c r="A175" s="350" t="s">
        <v>88</v>
      </c>
      <c r="B175" s="358">
        <v>150</v>
      </c>
    </row>
    <row r="176" spans="1:4" ht="14.45" customHeight="1">
      <c r="A176" s="348" t="s">
        <v>89</v>
      </c>
      <c r="B176" s="359">
        <v>1000</v>
      </c>
    </row>
    <row r="177" spans="1:8" ht="14.45" customHeight="1">
      <c r="A177" s="350" t="s">
        <v>90</v>
      </c>
      <c r="B177" s="358">
        <v>3225</v>
      </c>
    </row>
    <row r="178" spans="1:8" ht="14.45" customHeight="1">
      <c r="A178" s="351" t="s">
        <v>91</v>
      </c>
      <c r="B178" s="359">
        <v>305</v>
      </c>
    </row>
    <row r="179" spans="1:8" ht="14.45" customHeight="1">
      <c r="A179" s="350" t="s">
        <v>92</v>
      </c>
      <c r="B179" s="358">
        <v>1420</v>
      </c>
    </row>
    <row r="180" spans="1:8" ht="14.45" customHeight="1">
      <c r="A180" s="351" t="s">
        <v>93</v>
      </c>
      <c r="B180" s="359">
        <v>8025</v>
      </c>
    </row>
    <row r="181" spans="1:8" ht="14.45" customHeight="1">
      <c r="A181" s="350" t="s">
        <v>94</v>
      </c>
      <c r="B181" s="358">
        <v>565</v>
      </c>
    </row>
    <row r="182" spans="1:8" ht="14.45" customHeight="1">
      <c r="A182" s="348" t="s">
        <v>95</v>
      </c>
      <c r="B182" s="359">
        <v>150</v>
      </c>
    </row>
    <row r="183" spans="1:8" ht="14.45" customHeight="1">
      <c r="A183" s="350" t="s">
        <v>96</v>
      </c>
      <c r="B183" s="358">
        <v>470</v>
      </c>
      <c r="H183" s="977"/>
    </row>
    <row r="184" spans="1:8" ht="14.45" customHeight="1">
      <c r="A184" s="351" t="s">
        <v>97</v>
      </c>
      <c r="B184" s="359">
        <v>210</v>
      </c>
    </row>
    <row r="185" spans="1:8" ht="14.45" customHeight="1">
      <c r="A185" s="350" t="s">
        <v>98</v>
      </c>
      <c r="B185" s="358">
        <v>260</v>
      </c>
    </row>
    <row r="186" spans="1:8" ht="14.45" customHeight="1" thickBot="1">
      <c r="A186" s="348" t="s">
        <v>99</v>
      </c>
      <c r="B186" s="359">
        <v>640</v>
      </c>
    </row>
    <row r="187" spans="1:8" ht="14.45" customHeight="1">
      <c r="A187" s="352" t="s">
        <v>100</v>
      </c>
      <c r="B187" s="353">
        <f>+B171+B172+B175+B176+B177+B179+B180+B181+B182+B185</f>
        <v>19775</v>
      </c>
      <c r="C187" s="389"/>
      <c r="D187" s="976"/>
    </row>
    <row r="188" spans="1:8" ht="14.45" customHeight="1">
      <c r="A188" s="354" t="s">
        <v>101</v>
      </c>
      <c r="B188" s="355">
        <f>+B186+B184+B183+B178+B174+B173</f>
        <v>3260</v>
      </c>
      <c r="C188" s="389"/>
      <c r="D188" s="976"/>
    </row>
    <row r="189" spans="1:8" ht="14.45" customHeight="1">
      <c r="A189" s="356" t="s">
        <v>102</v>
      </c>
      <c r="B189" s="357">
        <v>23030</v>
      </c>
      <c r="C189" s="381"/>
      <c r="D189" s="976"/>
    </row>
    <row r="190" spans="1:8" ht="50.45" customHeight="1">
      <c r="A190" s="1197" t="s">
        <v>864</v>
      </c>
      <c r="B190" s="1197"/>
      <c r="C190" s="381"/>
      <c r="D190" s="976"/>
    </row>
    <row r="191" spans="1:8" ht="38.1" customHeight="1">
      <c r="A191" s="1101" t="s">
        <v>851</v>
      </c>
      <c r="B191" s="1101"/>
      <c r="C191" s="381"/>
      <c r="D191" s="976"/>
    </row>
    <row r="192" spans="1:8" ht="29.1" customHeight="1">
      <c r="A192" s="1101" t="s">
        <v>828</v>
      </c>
      <c r="B192" s="1101"/>
    </row>
    <row r="194" spans="1:2" ht="45" customHeight="1">
      <c r="A194" s="1041" t="s">
        <v>889</v>
      </c>
      <c r="B194" s="1041"/>
    </row>
    <row r="195" spans="1:2" ht="22.5" customHeight="1">
      <c r="A195" s="1132" t="s">
        <v>311</v>
      </c>
      <c r="B195" s="801" t="s">
        <v>860</v>
      </c>
    </row>
    <row r="196" spans="1:2" ht="14.45" customHeight="1" thickBot="1">
      <c r="A196" s="1134"/>
      <c r="B196" s="800" t="s">
        <v>313</v>
      </c>
    </row>
    <row r="197" spans="1:2" ht="14.45" customHeight="1">
      <c r="A197" s="346" t="s">
        <v>84</v>
      </c>
      <c r="B197" s="347">
        <v>1825</v>
      </c>
    </row>
    <row r="198" spans="1:2" ht="14.45" customHeight="1">
      <c r="A198" s="348" t="s">
        <v>85</v>
      </c>
      <c r="B198" s="349">
        <v>1880</v>
      </c>
    </row>
    <row r="199" spans="1:2" ht="14.45" customHeight="1">
      <c r="A199" s="350" t="s">
        <v>86</v>
      </c>
      <c r="B199" s="347">
        <v>695</v>
      </c>
    </row>
    <row r="200" spans="1:2" ht="14.45" customHeight="1">
      <c r="A200" s="348" t="s">
        <v>87</v>
      </c>
      <c r="B200" s="349">
        <v>185</v>
      </c>
    </row>
    <row r="201" spans="1:2" ht="14.45" customHeight="1">
      <c r="A201" s="350" t="s">
        <v>88</v>
      </c>
      <c r="B201" s="347">
        <v>80</v>
      </c>
    </row>
    <row r="202" spans="1:2" ht="14.45" customHeight="1">
      <c r="A202" s="348" t="s">
        <v>89</v>
      </c>
      <c r="B202" s="349">
        <v>420</v>
      </c>
    </row>
    <row r="203" spans="1:2" ht="14.45" customHeight="1">
      <c r="A203" s="350" t="s">
        <v>90</v>
      </c>
      <c r="B203" s="347">
        <v>1380</v>
      </c>
    </row>
    <row r="204" spans="1:2" ht="14.45" customHeight="1">
      <c r="A204" s="351" t="s">
        <v>91</v>
      </c>
      <c r="B204" s="349">
        <v>265</v>
      </c>
    </row>
    <row r="205" spans="1:2" ht="14.45" customHeight="1">
      <c r="A205" s="350" t="s">
        <v>92</v>
      </c>
      <c r="B205" s="347">
        <v>1105</v>
      </c>
    </row>
    <row r="206" spans="1:2" ht="14.45" customHeight="1">
      <c r="A206" s="351" t="s">
        <v>93</v>
      </c>
      <c r="B206" s="349">
        <v>3160</v>
      </c>
    </row>
    <row r="207" spans="1:2" ht="14.45" customHeight="1">
      <c r="A207" s="350" t="s">
        <v>94</v>
      </c>
      <c r="B207" s="347">
        <v>425</v>
      </c>
    </row>
    <row r="208" spans="1:2" ht="14.45" customHeight="1">
      <c r="A208" s="348" t="s">
        <v>95</v>
      </c>
      <c r="B208" s="349">
        <v>105</v>
      </c>
    </row>
    <row r="209" spans="1:4" ht="14.45" customHeight="1">
      <c r="A209" s="350" t="s">
        <v>96</v>
      </c>
      <c r="B209" s="347">
        <v>450</v>
      </c>
    </row>
    <row r="210" spans="1:4" ht="14.45" customHeight="1">
      <c r="A210" s="351" t="s">
        <v>97</v>
      </c>
      <c r="B210" s="349">
        <v>190</v>
      </c>
    </row>
    <row r="211" spans="1:4" ht="14.45" customHeight="1">
      <c r="A211" s="350" t="s">
        <v>98</v>
      </c>
      <c r="B211" s="347">
        <v>80</v>
      </c>
    </row>
    <row r="212" spans="1:4" ht="14.45" customHeight="1" thickBot="1">
      <c r="A212" s="348" t="s">
        <v>99</v>
      </c>
      <c r="B212" s="349">
        <v>370</v>
      </c>
    </row>
    <row r="213" spans="1:4" ht="14.45" customHeight="1">
      <c r="A213" s="352" t="s">
        <v>100</v>
      </c>
      <c r="B213" s="353">
        <f>+B197+B198+B201+B202+B203+B205+B206+B207+B208+B211</f>
        <v>10460</v>
      </c>
      <c r="C213" s="389"/>
      <c r="D213" s="976"/>
    </row>
    <row r="214" spans="1:4" ht="14.45" customHeight="1">
      <c r="A214" s="354" t="s">
        <v>101</v>
      </c>
      <c r="B214" s="355">
        <f>+B212+B210+B209+B204+B200+B199</f>
        <v>2155</v>
      </c>
      <c r="C214" s="389"/>
      <c r="D214" s="976"/>
    </row>
    <row r="215" spans="1:4" ht="14.45" customHeight="1">
      <c r="A215" s="356" t="s">
        <v>102</v>
      </c>
      <c r="B215" s="357">
        <v>12620</v>
      </c>
      <c r="C215" s="381"/>
      <c r="D215" s="976"/>
    </row>
    <row r="216" spans="1:4" ht="35.1" customHeight="1">
      <c r="A216" s="1196" t="s">
        <v>865</v>
      </c>
      <c r="B216" s="1196"/>
      <c r="C216" s="381"/>
      <c r="D216" s="976"/>
    </row>
    <row r="217" spans="1:4" ht="36.6" customHeight="1">
      <c r="A217" s="1101" t="s">
        <v>851</v>
      </c>
      <c r="B217" s="1101"/>
      <c r="C217" s="381"/>
      <c r="D217" s="976"/>
    </row>
    <row r="218" spans="1:4" ht="27" customHeight="1">
      <c r="A218" s="1101" t="s">
        <v>828</v>
      </c>
      <c r="B218" s="1101"/>
    </row>
  </sheetData>
  <mergeCells count="44">
    <mergeCell ref="A4:B4"/>
    <mergeCell ref="A60:B60"/>
    <mergeCell ref="A6:B6"/>
    <mergeCell ref="A7:A8"/>
    <mergeCell ref="A28:B28"/>
    <mergeCell ref="A29:B29"/>
    <mergeCell ref="A30:B30"/>
    <mergeCell ref="A32:B32"/>
    <mergeCell ref="A33:A34"/>
    <mergeCell ref="A54:B54"/>
    <mergeCell ref="A55:B55"/>
    <mergeCell ref="A56:B56"/>
    <mergeCell ref="A58:B58"/>
    <mergeCell ref="A115:A116"/>
    <mergeCell ref="A61:A62"/>
    <mergeCell ref="A82:B82"/>
    <mergeCell ref="A83:B83"/>
    <mergeCell ref="A84:B84"/>
    <mergeCell ref="A86:B86"/>
    <mergeCell ref="A87:A88"/>
    <mergeCell ref="A108:B108"/>
    <mergeCell ref="A109:B109"/>
    <mergeCell ref="A110:B110"/>
    <mergeCell ref="A112:B112"/>
    <mergeCell ref="A114:B114"/>
    <mergeCell ref="A190:B190"/>
    <mergeCell ref="A136:B136"/>
    <mergeCell ref="A137:B137"/>
    <mergeCell ref="A138:B138"/>
    <mergeCell ref="A140:B140"/>
    <mergeCell ref="A141:A142"/>
    <mergeCell ref="A162:B162"/>
    <mergeCell ref="A163:B163"/>
    <mergeCell ref="A164:B164"/>
    <mergeCell ref="A166:B166"/>
    <mergeCell ref="A168:B168"/>
    <mergeCell ref="A169:A170"/>
    <mergeCell ref="A218:B218"/>
    <mergeCell ref="A191:B191"/>
    <mergeCell ref="A192:B192"/>
    <mergeCell ref="A194:B194"/>
    <mergeCell ref="A195:A196"/>
    <mergeCell ref="A216:B216"/>
    <mergeCell ref="A217:B217"/>
  </mergeCells>
  <hyperlinks>
    <hyperlink ref="A1" location="Inhalt!A9" display="Zurück zum Inhalt" xr:uid="{00000000-0004-0000-1300-000000000000}"/>
  </hyperlink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13"/>
  <dimension ref="A1:N164"/>
  <sheetViews>
    <sheetView zoomScale="80" zoomScaleNormal="80" workbookViewId="0">
      <pane xSplit="1" topLeftCell="B1" activePane="topRight" state="frozen"/>
      <selection pane="topRight"/>
    </sheetView>
  </sheetViews>
  <sheetFormatPr baseColWidth="10" defaultColWidth="11.125" defaultRowHeight="14.45" customHeight="1"/>
  <cols>
    <col min="1" max="1" width="23.5" style="583" customWidth="1"/>
    <col min="2" max="3" width="11.125" style="583"/>
    <col min="4" max="4" width="11.125" style="588"/>
    <col min="5" max="5" width="11.125" style="583"/>
    <col min="6" max="6" width="11.125" style="588"/>
    <col min="7" max="7" width="11.125" style="583"/>
    <col min="8" max="8" width="11.125" style="588"/>
    <col min="9" max="9" width="11.125" style="583"/>
    <col min="10" max="10" width="11.125" style="588"/>
    <col min="11" max="11" width="11.125" style="583"/>
    <col min="12" max="12" width="11.125" style="588"/>
    <col min="13" max="13" width="11.125" style="583"/>
    <col min="14" max="14" width="11.125" style="588"/>
    <col min="15" max="16384" width="11.125" style="583"/>
  </cols>
  <sheetData>
    <row r="1" spans="1:14" ht="14.45" customHeight="1">
      <c r="A1" s="488" t="s">
        <v>688</v>
      </c>
    </row>
    <row r="3" spans="1:14" ht="24" customHeight="1">
      <c r="A3" s="1040">
        <v>2022</v>
      </c>
      <c r="B3" s="1040"/>
      <c r="C3" s="1040"/>
      <c r="D3" s="1040"/>
      <c r="E3" s="1040"/>
      <c r="F3" s="1040"/>
      <c r="G3" s="1040"/>
      <c r="H3" s="1040"/>
      <c r="I3" s="1040"/>
      <c r="J3" s="1040"/>
      <c r="K3" s="1040"/>
      <c r="L3" s="1040"/>
      <c r="M3" s="1040"/>
      <c r="N3" s="1040"/>
    </row>
    <row r="4" spans="1:14" ht="14.45" customHeight="1">
      <c r="A4" s="488"/>
    </row>
    <row r="5" spans="1:14" ht="18" customHeight="1">
      <c r="A5" s="1114" t="s">
        <v>768</v>
      </c>
      <c r="B5" s="1114"/>
      <c r="C5" s="1114"/>
      <c r="D5" s="1114"/>
      <c r="E5" s="1114"/>
      <c r="F5" s="1114"/>
      <c r="G5" s="1114"/>
      <c r="H5" s="1114"/>
      <c r="I5" s="1114"/>
      <c r="J5" s="1114"/>
      <c r="K5" s="1114"/>
      <c r="L5" s="1114"/>
      <c r="M5" s="1114"/>
      <c r="N5" s="1114"/>
    </row>
    <row r="6" spans="1:14" ht="14.45" customHeight="1" thickBot="1">
      <c r="A6" s="1109" t="s">
        <v>311</v>
      </c>
      <c r="B6" s="1049" t="s">
        <v>312</v>
      </c>
      <c r="C6" s="1136" t="s">
        <v>314</v>
      </c>
      <c r="D6" s="1136"/>
      <c r="E6" s="1136"/>
      <c r="F6" s="1136"/>
      <c r="G6" s="1136"/>
      <c r="H6" s="1136"/>
      <c r="I6" s="1136"/>
      <c r="J6" s="1136"/>
      <c r="K6" s="1136"/>
      <c r="L6" s="1136"/>
      <c r="M6" s="1136"/>
      <c r="N6" s="1199"/>
    </row>
    <row r="7" spans="1:14" ht="30" customHeight="1">
      <c r="A7" s="1110"/>
      <c r="B7" s="1050"/>
      <c r="C7" s="1051" t="s">
        <v>769</v>
      </c>
      <c r="D7" s="1051"/>
      <c r="E7" s="1051" t="s">
        <v>770</v>
      </c>
      <c r="F7" s="1051"/>
      <c r="G7" s="1051" t="s">
        <v>771</v>
      </c>
      <c r="H7" s="1051"/>
      <c r="I7" s="1051" t="s">
        <v>772</v>
      </c>
      <c r="J7" s="1051"/>
      <c r="K7" s="1051" t="s">
        <v>350</v>
      </c>
      <c r="L7" s="1051"/>
      <c r="M7" s="1051" t="s">
        <v>351</v>
      </c>
      <c r="N7" s="1052"/>
    </row>
    <row r="8" spans="1:14" ht="14.45" customHeight="1" thickBot="1">
      <c r="A8" s="1111"/>
      <c r="B8" s="1112" t="s">
        <v>313</v>
      </c>
      <c r="C8" s="1113"/>
      <c r="D8" s="776" t="s">
        <v>317</v>
      </c>
      <c r="E8" s="738" t="s">
        <v>313</v>
      </c>
      <c r="F8" s="796" t="s">
        <v>317</v>
      </c>
      <c r="G8" s="738" t="s">
        <v>313</v>
      </c>
      <c r="H8" s="796" t="s">
        <v>317</v>
      </c>
      <c r="I8" s="848" t="s">
        <v>313</v>
      </c>
      <c r="J8" s="776" t="s">
        <v>317</v>
      </c>
      <c r="K8" s="834" t="s">
        <v>313</v>
      </c>
      <c r="L8" s="776" t="s">
        <v>317</v>
      </c>
      <c r="M8" s="834" t="s">
        <v>313</v>
      </c>
      <c r="N8" s="835" t="s">
        <v>317</v>
      </c>
    </row>
    <row r="9" spans="1:14" ht="14.45" customHeight="1">
      <c r="A9" s="208" t="s">
        <v>84</v>
      </c>
      <c r="B9" s="836">
        <v>103129</v>
      </c>
      <c r="C9" s="79">
        <v>4908</v>
      </c>
      <c r="D9" s="842">
        <v>4.7590881323391097</v>
      </c>
      <c r="E9" s="79">
        <v>68152</v>
      </c>
      <c r="F9" s="842">
        <v>66.084224611893845</v>
      </c>
      <c r="G9" s="79">
        <v>8641</v>
      </c>
      <c r="H9" s="842">
        <v>8.378826518244141</v>
      </c>
      <c r="I9" s="79">
        <v>8094</v>
      </c>
      <c r="J9" s="842">
        <v>7.8484228490531276</v>
      </c>
      <c r="K9" s="79">
        <v>10168</v>
      </c>
      <c r="L9" s="842">
        <v>9.8594963589291087</v>
      </c>
      <c r="M9" s="79">
        <v>3166</v>
      </c>
      <c r="N9" s="393">
        <v>3.0699415295406722</v>
      </c>
    </row>
    <row r="10" spans="1:14" ht="14.45" customHeight="1">
      <c r="A10" s="209" t="s">
        <v>85</v>
      </c>
      <c r="B10" s="837">
        <v>105010</v>
      </c>
      <c r="C10" s="674">
        <v>4523</v>
      </c>
      <c r="D10" s="843">
        <v>4.3072088372535946</v>
      </c>
      <c r="E10" s="674">
        <v>50881</v>
      </c>
      <c r="F10" s="843">
        <v>48.453480620893245</v>
      </c>
      <c r="G10" s="674">
        <v>37932</v>
      </c>
      <c r="H10" s="843">
        <v>36.122274069136274</v>
      </c>
      <c r="I10" s="674">
        <v>3879</v>
      </c>
      <c r="J10" s="843">
        <v>3.69393391105609</v>
      </c>
      <c r="K10" s="674">
        <v>6648</v>
      </c>
      <c r="L10" s="843">
        <v>6.3308256356537473</v>
      </c>
      <c r="M10" s="674">
        <v>1147</v>
      </c>
      <c r="N10" s="394">
        <v>1.0922769260070468</v>
      </c>
    </row>
    <row r="11" spans="1:14" ht="14.45" customHeight="1">
      <c r="A11" s="210" t="s">
        <v>86</v>
      </c>
      <c r="B11" s="838">
        <v>35692</v>
      </c>
      <c r="C11" s="673">
        <v>2147</v>
      </c>
      <c r="D11" s="844">
        <v>6.0153535806343159</v>
      </c>
      <c r="E11" s="673">
        <v>24562</v>
      </c>
      <c r="F11" s="844">
        <v>68.81654152190967</v>
      </c>
      <c r="G11" s="673">
        <v>1130</v>
      </c>
      <c r="H11" s="844">
        <v>3.1659755687549032</v>
      </c>
      <c r="I11" s="673">
        <v>2096</v>
      </c>
      <c r="J11" s="849">
        <v>5.8724644177967056</v>
      </c>
      <c r="K11" s="673">
        <v>4853</v>
      </c>
      <c r="L11" s="844">
        <v>13.596884455900483</v>
      </c>
      <c r="M11" s="673">
        <v>904</v>
      </c>
      <c r="N11" s="395">
        <v>2.5327804550039223</v>
      </c>
    </row>
    <row r="12" spans="1:14" ht="14.45" customHeight="1">
      <c r="A12" s="209" t="s">
        <v>87</v>
      </c>
      <c r="B12" s="837">
        <v>19398</v>
      </c>
      <c r="C12" s="674">
        <v>569</v>
      </c>
      <c r="D12" s="843">
        <v>2.9332920919682444</v>
      </c>
      <c r="E12" s="674">
        <v>16919</v>
      </c>
      <c r="F12" s="843">
        <v>87.220331992988974</v>
      </c>
      <c r="G12" s="674">
        <v>153</v>
      </c>
      <c r="H12" s="843">
        <v>0.78874110733065261</v>
      </c>
      <c r="I12" s="674">
        <v>543</v>
      </c>
      <c r="J12" s="843">
        <v>2.7992576554283946</v>
      </c>
      <c r="K12" s="674">
        <v>1008</v>
      </c>
      <c r="L12" s="843">
        <v>5.196412001237241</v>
      </c>
      <c r="M12" s="674">
        <v>206</v>
      </c>
      <c r="N12" s="394">
        <v>1.0619651510464996</v>
      </c>
    </row>
    <row r="13" spans="1:14" ht="14.45" customHeight="1">
      <c r="A13" s="210" t="s">
        <v>88</v>
      </c>
      <c r="B13" s="838">
        <v>5853</v>
      </c>
      <c r="C13" s="673">
        <v>326</v>
      </c>
      <c r="D13" s="844">
        <v>5.569793268409363</v>
      </c>
      <c r="E13" s="673">
        <v>3844</v>
      </c>
      <c r="F13" s="844">
        <v>65.67572185204169</v>
      </c>
      <c r="G13" s="673">
        <v>845</v>
      </c>
      <c r="H13" s="844">
        <v>14.437040833760465</v>
      </c>
      <c r="I13" s="673">
        <v>279</v>
      </c>
      <c r="J13" s="844">
        <v>4.7667862634546383</v>
      </c>
      <c r="K13" s="673">
        <v>258</v>
      </c>
      <c r="L13" s="844">
        <v>4.4079958995386983</v>
      </c>
      <c r="M13" s="673">
        <v>301</v>
      </c>
      <c r="N13" s="395">
        <v>5.1426618827951476</v>
      </c>
    </row>
    <row r="14" spans="1:14" ht="14.45" customHeight="1">
      <c r="A14" s="209" t="s">
        <v>89</v>
      </c>
      <c r="B14" s="837">
        <v>18456</v>
      </c>
      <c r="C14" s="674">
        <v>1488</v>
      </c>
      <c r="D14" s="843">
        <v>8.062418725617686</v>
      </c>
      <c r="E14" s="674">
        <v>10302</v>
      </c>
      <c r="F14" s="843">
        <v>55.819245773732121</v>
      </c>
      <c r="G14" s="674" t="s">
        <v>318</v>
      </c>
      <c r="H14" s="843" t="s">
        <v>318</v>
      </c>
      <c r="I14" s="674">
        <v>1495</v>
      </c>
      <c r="J14" s="843">
        <v>8.1003467706978753</v>
      </c>
      <c r="K14" s="674">
        <v>930</v>
      </c>
      <c r="L14" s="843">
        <v>5.0390117035110533</v>
      </c>
      <c r="M14" s="674" t="s">
        <v>318</v>
      </c>
      <c r="N14" s="394" t="s">
        <v>318</v>
      </c>
    </row>
    <row r="15" spans="1:14" ht="14.45" customHeight="1">
      <c r="A15" s="210" t="s">
        <v>90</v>
      </c>
      <c r="B15" s="838">
        <v>55939</v>
      </c>
      <c r="C15" s="673">
        <v>5018</v>
      </c>
      <c r="D15" s="844">
        <v>8.9704857076458282</v>
      </c>
      <c r="E15" s="673">
        <v>37330</v>
      </c>
      <c r="F15" s="844">
        <v>66.733406031570098</v>
      </c>
      <c r="G15" s="673">
        <v>2177</v>
      </c>
      <c r="H15" s="844">
        <v>3.8917392159316404</v>
      </c>
      <c r="I15" s="673">
        <v>3176</v>
      </c>
      <c r="J15" s="844">
        <v>5.6776131142852035</v>
      </c>
      <c r="K15" s="673">
        <v>6016</v>
      </c>
      <c r="L15" s="844">
        <v>10.754571944439478</v>
      </c>
      <c r="M15" s="673">
        <v>2222</v>
      </c>
      <c r="N15" s="395">
        <v>3.9721839861277459</v>
      </c>
    </row>
    <row r="16" spans="1:14" ht="14.45" customHeight="1">
      <c r="A16" s="209" t="s">
        <v>91</v>
      </c>
      <c r="B16" s="837">
        <v>11599</v>
      </c>
      <c r="C16" s="674" t="s">
        <v>318</v>
      </c>
      <c r="D16" s="843" t="s">
        <v>318</v>
      </c>
      <c r="E16" s="674">
        <v>9771</v>
      </c>
      <c r="F16" s="843">
        <v>84.240020691438914</v>
      </c>
      <c r="G16" s="674" t="s">
        <v>318</v>
      </c>
      <c r="H16" s="843" t="s">
        <v>318</v>
      </c>
      <c r="I16" s="674" t="s">
        <v>318</v>
      </c>
      <c r="J16" s="843" t="s">
        <v>318</v>
      </c>
      <c r="K16" s="674" t="s">
        <v>318</v>
      </c>
      <c r="L16" s="843" t="s">
        <v>318</v>
      </c>
      <c r="M16" s="674" t="s">
        <v>318</v>
      </c>
      <c r="N16" s="394" t="s">
        <v>318</v>
      </c>
    </row>
    <row r="17" spans="1:14" ht="14.45" customHeight="1">
      <c r="A17" s="210" t="s">
        <v>92</v>
      </c>
      <c r="B17" s="838">
        <v>64329</v>
      </c>
      <c r="C17" s="673">
        <v>2353</v>
      </c>
      <c r="D17" s="844">
        <v>3.6577593309393897</v>
      </c>
      <c r="E17" s="673">
        <v>43779</v>
      </c>
      <c r="F17" s="844">
        <v>68.054843072331295</v>
      </c>
      <c r="G17" s="673">
        <v>13603</v>
      </c>
      <c r="H17" s="844">
        <v>21.145983926378459</v>
      </c>
      <c r="I17" s="673">
        <v>2086</v>
      </c>
      <c r="J17" s="844">
        <v>3.2427054672076356</v>
      </c>
      <c r="K17" s="673">
        <v>1189</v>
      </c>
      <c r="L17" s="844">
        <v>1.8483110261312936</v>
      </c>
      <c r="M17" s="673">
        <v>1319</v>
      </c>
      <c r="N17" s="395">
        <v>2.0503971770119231</v>
      </c>
    </row>
    <row r="18" spans="1:14" ht="14.45" customHeight="1">
      <c r="A18" s="209" t="s">
        <v>93</v>
      </c>
      <c r="B18" s="837">
        <v>135114</v>
      </c>
      <c r="C18" s="674">
        <v>7314</v>
      </c>
      <c r="D18" s="843">
        <v>5.4132066255162306</v>
      </c>
      <c r="E18" s="674">
        <v>94287</v>
      </c>
      <c r="F18" s="843">
        <v>69.783294107198373</v>
      </c>
      <c r="G18" s="674">
        <v>14198</v>
      </c>
      <c r="H18" s="843">
        <v>10.508163476767766</v>
      </c>
      <c r="I18" s="674">
        <v>5269</v>
      </c>
      <c r="J18" s="843">
        <v>3.8996699083736694</v>
      </c>
      <c r="K18" s="674">
        <v>10397</v>
      </c>
      <c r="L18" s="843">
        <v>7.6949834954186835</v>
      </c>
      <c r="M18" s="674">
        <v>3649</v>
      </c>
      <c r="N18" s="394">
        <v>2.7006823867252798</v>
      </c>
    </row>
    <row r="19" spans="1:14" ht="14.45" customHeight="1">
      <c r="A19" s="210" t="s">
        <v>94</v>
      </c>
      <c r="B19" s="838">
        <v>35121</v>
      </c>
      <c r="C19" s="673">
        <v>1614</v>
      </c>
      <c r="D19" s="844">
        <v>4.5955411292389172</v>
      </c>
      <c r="E19" s="673">
        <v>25273</v>
      </c>
      <c r="F19" s="844">
        <v>71.959796133367504</v>
      </c>
      <c r="G19" s="673">
        <v>2802</v>
      </c>
      <c r="H19" s="844">
        <v>7.978132741095072</v>
      </c>
      <c r="I19" s="673">
        <v>1833</v>
      </c>
      <c r="J19" s="844">
        <v>5.2190996839497741</v>
      </c>
      <c r="K19" s="673">
        <v>2453</v>
      </c>
      <c r="L19" s="844">
        <v>6.9844252726289104</v>
      </c>
      <c r="M19" s="673">
        <v>1146</v>
      </c>
      <c r="N19" s="395">
        <v>3.2630050397198263</v>
      </c>
    </row>
    <row r="20" spans="1:14" ht="14.45" customHeight="1">
      <c r="A20" s="209" t="s">
        <v>95</v>
      </c>
      <c r="B20" s="837">
        <v>7075</v>
      </c>
      <c r="C20" s="674">
        <v>290</v>
      </c>
      <c r="D20" s="843">
        <v>4.0989399293286217</v>
      </c>
      <c r="E20" s="674">
        <v>4907</v>
      </c>
      <c r="F20" s="843">
        <v>69.356890459363953</v>
      </c>
      <c r="G20" s="674" t="s">
        <v>318</v>
      </c>
      <c r="H20" s="843" t="s">
        <v>318</v>
      </c>
      <c r="I20" s="674">
        <v>209</v>
      </c>
      <c r="J20" s="843">
        <v>2.9540636042402828</v>
      </c>
      <c r="K20" s="674">
        <v>395</v>
      </c>
      <c r="L20" s="843">
        <v>5.5830388692579502</v>
      </c>
      <c r="M20" s="674" t="s">
        <v>318</v>
      </c>
      <c r="N20" s="394" t="s">
        <v>318</v>
      </c>
    </row>
    <row r="21" spans="1:14" ht="14.45" customHeight="1">
      <c r="A21" s="210" t="s">
        <v>96</v>
      </c>
      <c r="B21" s="838">
        <v>30886</v>
      </c>
      <c r="C21" s="673">
        <v>3396</v>
      </c>
      <c r="D21" s="844">
        <v>10.995272939195752</v>
      </c>
      <c r="E21" s="673">
        <v>24395</v>
      </c>
      <c r="F21" s="844">
        <v>78.984005698374673</v>
      </c>
      <c r="G21" s="673">
        <v>681</v>
      </c>
      <c r="H21" s="844">
        <v>2.2048824710224699</v>
      </c>
      <c r="I21" s="673">
        <v>764</v>
      </c>
      <c r="J21" s="844">
        <v>2.4736126400310821</v>
      </c>
      <c r="K21" s="673">
        <v>1265</v>
      </c>
      <c r="L21" s="844">
        <v>4.0957067927216197</v>
      </c>
      <c r="M21" s="673">
        <v>385</v>
      </c>
      <c r="N21" s="395">
        <v>1.2465194586544066</v>
      </c>
    </row>
    <row r="22" spans="1:14" ht="14.45" customHeight="1">
      <c r="A22" s="209" t="s">
        <v>97</v>
      </c>
      <c r="B22" s="837">
        <v>16279</v>
      </c>
      <c r="C22" s="674">
        <v>799</v>
      </c>
      <c r="D22" s="843">
        <v>4.9081638921309665</v>
      </c>
      <c r="E22" s="674">
        <v>13682</v>
      </c>
      <c r="F22" s="843">
        <v>84.046931629706989</v>
      </c>
      <c r="G22" s="674">
        <v>820</v>
      </c>
      <c r="H22" s="843">
        <v>5.0371644449904789</v>
      </c>
      <c r="I22" s="674">
        <v>430</v>
      </c>
      <c r="J22" s="843">
        <v>2.6414398918852511</v>
      </c>
      <c r="K22" s="674">
        <v>376</v>
      </c>
      <c r="L22" s="843">
        <v>2.3097241845322198</v>
      </c>
      <c r="M22" s="674">
        <v>172</v>
      </c>
      <c r="N22" s="394">
        <v>1.0565759567541004</v>
      </c>
    </row>
    <row r="23" spans="1:14" ht="14.45" customHeight="1">
      <c r="A23" s="210" t="s">
        <v>98</v>
      </c>
      <c r="B23" s="838">
        <v>23230</v>
      </c>
      <c r="C23" s="673">
        <v>1122</v>
      </c>
      <c r="D23" s="844">
        <v>4.829961256995265</v>
      </c>
      <c r="E23" s="673">
        <v>14568</v>
      </c>
      <c r="F23" s="844">
        <v>62.71201033146793</v>
      </c>
      <c r="G23" s="673">
        <v>5632</v>
      </c>
      <c r="H23" s="844">
        <v>24.244511407662504</v>
      </c>
      <c r="I23" s="673">
        <v>965</v>
      </c>
      <c r="J23" s="844">
        <v>4.1541110632802409</v>
      </c>
      <c r="K23" s="673">
        <v>338</v>
      </c>
      <c r="L23" s="844">
        <v>1.4550150667240638</v>
      </c>
      <c r="M23" s="673">
        <v>605</v>
      </c>
      <c r="N23" s="395">
        <v>2.6043908738699959</v>
      </c>
    </row>
    <row r="24" spans="1:14" ht="14.45" customHeight="1" thickBot="1">
      <c r="A24" s="209" t="s">
        <v>99</v>
      </c>
      <c r="B24" s="837">
        <v>16001</v>
      </c>
      <c r="C24" s="674" t="s">
        <v>318</v>
      </c>
      <c r="D24" s="843" t="s">
        <v>318</v>
      </c>
      <c r="E24" s="674">
        <v>13472</v>
      </c>
      <c r="F24" s="843">
        <v>84.194737828885692</v>
      </c>
      <c r="G24" s="674" t="s">
        <v>318</v>
      </c>
      <c r="H24" s="843" t="s">
        <v>318</v>
      </c>
      <c r="I24" s="674" t="s">
        <v>318</v>
      </c>
      <c r="J24" s="843" t="s">
        <v>318</v>
      </c>
      <c r="K24" s="674" t="s">
        <v>318</v>
      </c>
      <c r="L24" s="843" t="s">
        <v>318</v>
      </c>
      <c r="M24" s="674" t="s">
        <v>318</v>
      </c>
      <c r="N24" s="394" t="s">
        <v>318</v>
      </c>
    </row>
    <row r="25" spans="1:14" ht="14.45" customHeight="1">
      <c r="A25" s="211" t="s">
        <v>100</v>
      </c>
      <c r="B25" s="839">
        <v>553256</v>
      </c>
      <c r="C25" s="80">
        <v>28956</v>
      </c>
      <c r="D25" s="845">
        <v>5.2337435111413164</v>
      </c>
      <c r="E25" s="80">
        <v>353323</v>
      </c>
      <c r="F25" s="845">
        <v>63.862479575458728</v>
      </c>
      <c r="G25" s="80">
        <v>90679</v>
      </c>
      <c r="H25" s="845">
        <v>16.390061743568982</v>
      </c>
      <c r="I25" s="80">
        <v>27285</v>
      </c>
      <c r="J25" s="845">
        <v>4.9317133478895849</v>
      </c>
      <c r="K25" s="80">
        <v>38792</v>
      </c>
      <c r="L25" s="845">
        <v>7.0115823416284702</v>
      </c>
      <c r="M25" s="80">
        <v>14221</v>
      </c>
      <c r="N25" s="396">
        <v>2.570419480312911</v>
      </c>
    </row>
    <row r="26" spans="1:14" ht="14.45" customHeight="1">
      <c r="A26" s="212" t="s">
        <v>101</v>
      </c>
      <c r="B26" s="840">
        <v>129855</v>
      </c>
      <c r="C26" s="675">
        <v>9003</v>
      </c>
      <c r="D26" s="846">
        <v>6.9331177082130058</v>
      </c>
      <c r="E26" s="675">
        <v>102801</v>
      </c>
      <c r="F26" s="846">
        <v>79.16599283816565</v>
      </c>
      <c r="G26" s="675">
        <v>3704</v>
      </c>
      <c r="H26" s="846">
        <v>2.8524123060336528</v>
      </c>
      <c r="I26" s="675">
        <v>4314</v>
      </c>
      <c r="J26" s="846">
        <v>3.3221670324592814</v>
      </c>
      <c r="K26" s="675">
        <v>7986</v>
      </c>
      <c r="L26" s="846">
        <v>6.1499364675984749</v>
      </c>
      <c r="M26" s="675">
        <v>2047</v>
      </c>
      <c r="N26" s="397">
        <v>1.5763736475299372</v>
      </c>
    </row>
    <row r="27" spans="1:14" ht="14.45" customHeight="1">
      <c r="A27" s="214" t="s">
        <v>102</v>
      </c>
      <c r="B27" s="841">
        <v>683111</v>
      </c>
      <c r="C27" s="398">
        <v>37959</v>
      </c>
      <c r="D27" s="847">
        <v>5.5567835973948601</v>
      </c>
      <c r="E27" s="398">
        <v>456124</v>
      </c>
      <c r="F27" s="847">
        <v>66.771578850289345</v>
      </c>
      <c r="G27" s="398">
        <v>94383</v>
      </c>
      <c r="H27" s="847">
        <v>13.816641804918966</v>
      </c>
      <c r="I27" s="398">
        <v>31599</v>
      </c>
      <c r="J27" s="847">
        <v>4.6257489631992454</v>
      </c>
      <c r="K27" s="398">
        <v>46778</v>
      </c>
      <c r="L27" s="847">
        <v>6.8477890123274268</v>
      </c>
      <c r="M27" s="398">
        <v>16268</v>
      </c>
      <c r="N27" s="399">
        <v>2.3814577718701644</v>
      </c>
    </row>
    <row r="28" spans="1:14" ht="14.25" customHeight="1">
      <c r="A28" s="1106" t="s">
        <v>724</v>
      </c>
      <c r="B28" s="1106"/>
      <c r="C28" s="1106"/>
      <c r="D28" s="1106"/>
      <c r="E28" s="1106"/>
      <c r="F28" s="1106"/>
      <c r="G28" s="1106"/>
      <c r="H28" s="1106"/>
      <c r="I28" s="1106"/>
      <c r="J28" s="1106"/>
      <c r="K28" s="1106"/>
      <c r="L28" s="1106"/>
      <c r="M28" s="1106"/>
      <c r="N28" s="1106"/>
    </row>
    <row r="29" spans="1:14" ht="30.95" customHeight="1">
      <c r="A29" s="1200" t="s">
        <v>773</v>
      </c>
      <c r="B29" s="1200"/>
      <c r="C29" s="1200"/>
      <c r="D29" s="1200"/>
      <c r="E29" s="1200"/>
      <c r="F29" s="1200"/>
      <c r="G29" s="1200"/>
      <c r="H29" s="1200"/>
      <c r="I29" s="1200"/>
      <c r="J29" s="1200"/>
      <c r="K29" s="1200"/>
      <c r="L29" s="1200"/>
      <c r="M29" s="1200"/>
      <c r="N29" s="1200"/>
    </row>
    <row r="30" spans="1:14" ht="14.45" customHeight="1">
      <c r="A30" s="1149" t="s">
        <v>774</v>
      </c>
      <c r="B30" s="1149"/>
      <c r="C30" s="1149"/>
      <c r="D30" s="1149"/>
      <c r="E30" s="1149"/>
      <c r="F30" s="1149"/>
      <c r="G30" s="1149"/>
      <c r="H30" s="1149"/>
      <c r="I30" s="1149"/>
      <c r="J30" s="1149"/>
      <c r="K30" s="1149"/>
      <c r="L30" s="1149"/>
      <c r="M30" s="1149"/>
      <c r="N30" s="1149"/>
    </row>
    <row r="31" spans="1:14" ht="14.45" customHeight="1">
      <c r="A31" s="1200" t="s">
        <v>775</v>
      </c>
      <c r="B31" s="1200"/>
      <c r="C31" s="1200"/>
      <c r="D31" s="1200"/>
      <c r="E31" s="1200"/>
      <c r="F31" s="1200"/>
      <c r="G31" s="1200"/>
      <c r="H31" s="1200"/>
      <c r="I31" s="1200"/>
      <c r="J31" s="1200"/>
      <c r="K31" s="1200"/>
      <c r="L31" s="1200"/>
      <c r="M31" s="1200"/>
      <c r="N31" s="1200"/>
    </row>
    <row r="32" spans="1:14" ht="14.45" customHeight="1">
      <c r="A32" s="1149" t="s">
        <v>776</v>
      </c>
      <c r="B32" s="1149"/>
      <c r="C32" s="1149"/>
      <c r="D32" s="1149"/>
      <c r="E32" s="1149"/>
      <c r="F32" s="1149"/>
      <c r="G32" s="1149"/>
      <c r="H32" s="1149"/>
      <c r="I32" s="1149"/>
      <c r="J32" s="1149"/>
      <c r="K32" s="1149"/>
      <c r="L32" s="1149"/>
      <c r="M32" s="1149"/>
      <c r="N32" s="1149"/>
    </row>
    <row r="33" spans="1:14" ht="14.45" customHeight="1">
      <c r="A33" s="1047" t="s">
        <v>728</v>
      </c>
      <c r="B33" s="1047"/>
      <c r="C33" s="1047"/>
      <c r="D33" s="1047"/>
      <c r="E33" s="1047"/>
      <c r="F33" s="1047"/>
      <c r="G33" s="1047"/>
      <c r="H33" s="1047"/>
      <c r="I33" s="1047"/>
      <c r="J33" s="1047"/>
      <c r="K33" s="1047"/>
      <c r="L33" s="1047"/>
      <c r="M33" s="1047"/>
      <c r="N33" s="1047"/>
    </row>
    <row r="34" spans="1:14" ht="25.5" customHeight="1">
      <c r="A34" s="1047" t="s">
        <v>722</v>
      </c>
      <c r="B34" s="1047"/>
      <c r="C34" s="1047"/>
      <c r="D34" s="1047"/>
      <c r="E34" s="1047"/>
      <c r="F34" s="1047"/>
      <c r="G34" s="1047"/>
      <c r="H34" s="1047"/>
      <c r="I34" s="1047"/>
      <c r="J34" s="1047"/>
      <c r="K34" s="1047"/>
      <c r="L34" s="1047"/>
      <c r="M34" s="1047"/>
      <c r="N34" s="1047"/>
    </row>
    <row r="36" spans="1:14" ht="24" customHeight="1">
      <c r="A36" s="1040">
        <v>2021</v>
      </c>
      <c r="B36" s="1040"/>
      <c r="C36" s="1040"/>
      <c r="D36" s="1040"/>
      <c r="E36" s="1040"/>
      <c r="F36" s="1040"/>
      <c r="G36" s="1040"/>
      <c r="H36" s="1040"/>
      <c r="I36" s="1040"/>
      <c r="J36" s="1040"/>
      <c r="K36" s="1040"/>
      <c r="L36" s="1040"/>
      <c r="M36" s="1040"/>
      <c r="N36" s="1040"/>
    </row>
    <row r="37" spans="1:14" ht="14.45" customHeight="1">
      <c r="A37" s="143"/>
    </row>
    <row r="38" spans="1:14" ht="14.45" customHeight="1">
      <c r="A38" s="1114" t="s">
        <v>778</v>
      </c>
      <c r="B38" s="1114"/>
      <c r="C38" s="1114"/>
      <c r="D38" s="1114"/>
      <c r="E38" s="1114"/>
      <c r="F38" s="1114"/>
      <c r="G38" s="1114"/>
      <c r="H38" s="1114"/>
      <c r="I38" s="1114"/>
      <c r="J38" s="1114"/>
      <c r="K38" s="1114"/>
      <c r="L38" s="1114"/>
      <c r="M38" s="1114"/>
      <c r="N38" s="1114"/>
    </row>
    <row r="39" spans="1:14" ht="14.45" customHeight="1" thickBot="1">
      <c r="A39" s="1109" t="s">
        <v>311</v>
      </c>
      <c r="B39" s="1049" t="s">
        <v>312</v>
      </c>
      <c r="C39" s="1136" t="s">
        <v>314</v>
      </c>
      <c r="D39" s="1136"/>
      <c r="E39" s="1136"/>
      <c r="F39" s="1136"/>
      <c r="G39" s="1136"/>
      <c r="H39" s="1136"/>
      <c r="I39" s="1136"/>
      <c r="J39" s="1136"/>
      <c r="K39" s="1136"/>
      <c r="L39" s="1136"/>
      <c r="M39" s="1136"/>
      <c r="N39" s="1199"/>
    </row>
    <row r="40" spans="1:14" ht="30" customHeight="1">
      <c r="A40" s="1110"/>
      <c r="B40" s="1050"/>
      <c r="C40" s="1051" t="s">
        <v>769</v>
      </c>
      <c r="D40" s="1051"/>
      <c r="E40" s="1051" t="s">
        <v>770</v>
      </c>
      <c r="F40" s="1051"/>
      <c r="G40" s="1051" t="s">
        <v>771</v>
      </c>
      <c r="H40" s="1051"/>
      <c r="I40" s="1051" t="s">
        <v>772</v>
      </c>
      <c r="J40" s="1051"/>
      <c r="K40" s="1051" t="s">
        <v>350</v>
      </c>
      <c r="L40" s="1051"/>
      <c r="M40" s="1051" t="s">
        <v>351</v>
      </c>
      <c r="N40" s="1052"/>
    </row>
    <row r="41" spans="1:14" ht="14.45" customHeight="1" thickBot="1">
      <c r="A41" s="1111"/>
      <c r="B41" s="1112" t="s">
        <v>313</v>
      </c>
      <c r="C41" s="1113"/>
      <c r="D41" s="776" t="s">
        <v>317</v>
      </c>
      <c r="E41" s="738" t="s">
        <v>313</v>
      </c>
      <c r="F41" s="796" t="s">
        <v>317</v>
      </c>
      <c r="G41" s="738" t="s">
        <v>313</v>
      </c>
      <c r="H41" s="796" t="s">
        <v>317</v>
      </c>
      <c r="I41" s="848" t="s">
        <v>313</v>
      </c>
      <c r="J41" s="776" t="s">
        <v>317</v>
      </c>
      <c r="K41" s="834" t="s">
        <v>313</v>
      </c>
      <c r="L41" s="776" t="s">
        <v>317</v>
      </c>
      <c r="M41" s="834" t="s">
        <v>313</v>
      </c>
      <c r="N41" s="835" t="s">
        <v>317</v>
      </c>
    </row>
    <row r="42" spans="1:14" ht="14.45" customHeight="1">
      <c r="A42" s="208" t="s">
        <v>84</v>
      </c>
      <c r="B42" s="836">
        <v>99803</v>
      </c>
      <c r="C42" s="79">
        <v>4661</v>
      </c>
      <c r="D42" s="842">
        <v>4.6702002945803232</v>
      </c>
      <c r="E42" s="79">
        <v>66629</v>
      </c>
      <c r="F42" s="842">
        <v>66.760518220895165</v>
      </c>
      <c r="G42" s="79">
        <v>8524</v>
      </c>
      <c r="H42" s="842">
        <v>8.5408254260893965</v>
      </c>
      <c r="I42" s="79">
        <v>7625</v>
      </c>
      <c r="J42" s="842">
        <v>7.6400509002735388</v>
      </c>
      <c r="K42" s="79">
        <v>9319</v>
      </c>
      <c r="L42" s="842">
        <v>9.3373946674949657</v>
      </c>
      <c r="M42" s="79">
        <v>3045</v>
      </c>
      <c r="N42" s="393">
        <v>3.0510104906666129</v>
      </c>
    </row>
    <row r="43" spans="1:14" ht="14.45" customHeight="1">
      <c r="A43" s="209" t="s">
        <v>85</v>
      </c>
      <c r="B43" s="837">
        <v>100886</v>
      </c>
      <c r="C43" s="674">
        <v>4256</v>
      </c>
      <c r="D43" s="843">
        <v>4.2186230002180674</v>
      </c>
      <c r="E43" s="674">
        <v>48829</v>
      </c>
      <c r="F43" s="843">
        <v>48.400174454334596</v>
      </c>
      <c r="G43" s="674">
        <v>36506</v>
      </c>
      <c r="H43" s="843">
        <v>36.185397379220106</v>
      </c>
      <c r="I43" s="674">
        <v>3539</v>
      </c>
      <c r="J43" s="843">
        <v>3.5079198303035111</v>
      </c>
      <c r="K43" s="674">
        <v>6682</v>
      </c>
      <c r="L43" s="843">
        <v>6.6233174077671837</v>
      </c>
      <c r="M43" s="674">
        <v>1074</v>
      </c>
      <c r="N43" s="394">
        <v>1.0645679281565332</v>
      </c>
    </row>
    <row r="44" spans="1:14" ht="14.45" customHeight="1">
      <c r="A44" s="210" t="s">
        <v>86</v>
      </c>
      <c r="B44" s="838">
        <v>35076</v>
      </c>
      <c r="C44" s="673">
        <v>2099</v>
      </c>
      <c r="D44" s="844">
        <v>5.9841487056676934</v>
      </c>
      <c r="E44" s="673">
        <v>24144</v>
      </c>
      <c r="F44" s="844">
        <v>68.833390352377705</v>
      </c>
      <c r="G44" s="673">
        <v>966</v>
      </c>
      <c r="H44" s="844">
        <v>2.7540198426274376</v>
      </c>
      <c r="I44" s="673">
        <v>2078</v>
      </c>
      <c r="J44" s="844">
        <v>5.9242787090888358</v>
      </c>
      <c r="K44" s="673">
        <v>4891</v>
      </c>
      <c r="L44" s="844">
        <v>13.944007298437677</v>
      </c>
      <c r="M44" s="673">
        <v>898</v>
      </c>
      <c r="N44" s="395">
        <v>2.5601550918006617</v>
      </c>
    </row>
    <row r="45" spans="1:14" ht="14.45" customHeight="1">
      <c r="A45" s="209" t="s">
        <v>87</v>
      </c>
      <c r="B45" s="837">
        <v>19178</v>
      </c>
      <c r="C45" s="674">
        <v>542</v>
      </c>
      <c r="D45" s="843">
        <v>2.8261549692355827</v>
      </c>
      <c r="E45" s="674">
        <v>16600</v>
      </c>
      <c r="F45" s="843">
        <v>86.557513817916359</v>
      </c>
      <c r="G45" s="674">
        <v>160</v>
      </c>
      <c r="H45" s="843">
        <v>0.83428928981124206</v>
      </c>
      <c r="I45" s="674">
        <v>570</v>
      </c>
      <c r="J45" s="843">
        <v>2.9721555949525498</v>
      </c>
      <c r="K45" s="674">
        <v>1093</v>
      </c>
      <c r="L45" s="843">
        <v>5.6992387110230469</v>
      </c>
      <c r="M45" s="674">
        <v>213</v>
      </c>
      <c r="N45" s="394">
        <v>1.1106476170612161</v>
      </c>
    </row>
    <row r="46" spans="1:14" ht="14.45" customHeight="1">
      <c r="A46" s="210" t="s">
        <v>88</v>
      </c>
      <c r="B46" s="838">
        <v>5843</v>
      </c>
      <c r="C46" s="673">
        <v>354</v>
      </c>
      <c r="D46" s="844">
        <v>6.0585315762450795</v>
      </c>
      <c r="E46" s="673">
        <v>3793</v>
      </c>
      <c r="F46" s="844">
        <v>64.915283244908437</v>
      </c>
      <c r="G46" s="673">
        <v>906</v>
      </c>
      <c r="H46" s="844">
        <v>15.505733356152662</v>
      </c>
      <c r="I46" s="673">
        <v>279</v>
      </c>
      <c r="J46" s="844">
        <v>4.7749443778880716</v>
      </c>
      <c r="K46" s="673">
        <v>222</v>
      </c>
      <c r="L46" s="844">
        <v>3.799418107136745</v>
      </c>
      <c r="M46" s="673">
        <v>289</v>
      </c>
      <c r="N46" s="395">
        <v>4.9460893376690063</v>
      </c>
    </row>
    <row r="47" spans="1:14" ht="14.45" customHeight="1">
      <c r="A47" s="209" t="s">
        <v>89</v>
      </c>
      <c r="B47" s="837">
        <v>17982</v>
      </c>
      <c r="C47" s="674" t="s">
        <v>318</v>
      </c>
      <c r="D47" s="843" t="s">
        <v>318</v>
      </c>
      <c r="E47" s="674" t="s">
        <v>318</v>
      </c>
      <c r="F47" s="843" t="s">
        <v>318</v>
      </c>
      <c r="G47" s="674" t="s">
        <v>318</v>
      </c>
      <c r="H47" s="843" t="s">
        <v>318</v>
      </c>
      <c r="I47" s="674" t="s">
        <v>318</v>
      </c>
      <c r="J47" s="843" t="s">
        <v>318</v>
      </c>
      <c r="K47" s="674" t="s">
        <v>318</v>
      </c>
      <c r="L47" s="843" t="s">
        <v>318</v>
      </c>
      <c r="M47" s="674" t="s">
        <v>318</v>
      </c>
      <c r="N47" s="394" t="s">
        <v>318</v>
      </c>
    </row>
    <row r="48" spans="1:14" ht="14.45" customHeight="1">
      <c r="A48" s="210" t="s">
        <v>90</v>
      </c>
      <c r="B48" s="838">
        <v>53738</v>
      </c>
      <c r="C48" s="673">
        <v>4873</v>
      </c>
      <c r="D48" s="844">
        <v>9.0680710112025018</v>
      </c>
      <c r="E48" s="673">
        <v>36727</v>
      </c>
      <c r="F48" s="844">
        <v>68.344560646097733</v>
      </c>
      <c r="G48" s="673">
        <v>2011</v>
      </c>
      <c r="H48" s="844">
        <v>3.7422308236257398</v>
      </c>
      <c r="I48" s="673">
        <v>2819</v>
      </c>
      <c r="J48" s="844">
        <v>5.2458223231233019</v>
      </c>
      <c r="K48" s="673">
        <v>5361</v>
      </c>
      <c r="L48" s="844">
        <v>9.9761807287208306</v>
      </c>
      <c r="M48" s="673">
        <v>1947</v>
      </c>
      <c r="N48" s="395">
        <v>3.6231344672298929</v>
      </c>
    </row>
    <row r="49" spans="1:14" ht="14.45" customHeight="1">
      <c r="A49" s="209" t="s">
        <v>91</v>
      </c>
      <c r="B49" s="837">
        <v>11288</v>
      </c>
      <c r="C49" s="674" t="s">
        <v>318</v>
      </c>
      <c r="D49" s="843" t="s">
        <v>318</v>
      </c>
      <c r="E49" s="674" t="s">
        <v>318</v>
      </c>
      <c r="F49" s="843" t="s">
        <v>318</v>
      </c>
      <c r="G49" s="674" t="s">
        <v>318</v>
      </c>
      <c r="H49" s="843" t="s">
        <v>318</v>
      </c>
      <c r="I49" s="674" t="s">
        <v>318</v>
      </c>
      <c r="J49" s="843" t="s">
        <v>318</v>
      </c>
      <c r="K49" s="674" t="s">
        <v>318</v>
      </c>
      <c r="L49" s="843" t="s">
        <v>318</v>
      </c>
      <c r="M49" s="674" t="s">
        <v>318</v>
      </c>
      <c r="N49" s="394" t="s">
        <v>318</v>
      </c>
    </row>
    <row r="50" spans="1:14" ht="14.45" customHeight="1">
      <c r="A50" s="210" t="s">
        <v>92</v>
      </c>
      <c r="B50" s="838">
        <v>61661</v>
      </c>
      <c r="C50" s="673">
        <v>2256</v>
      </c>
      <c r="D50" s="844">
        <v>3.6587145845834481</v>
      </c>
      <c r="E50" s="673">
        <v>42526</v>
      </c>
      <c r="F50" s="844">
        <v>68.967418627657679</v>
      </c>
      <c r="G50" s="673">
        <v>12491</v>
      </c>
      <c r="H50" s="844">
        <v>20.257537179092132</v>
      </c>
      <c r="I50" s="673">
        <v>1968</v>
      </c>
      <c r="J50" s="844">
        <v>3.1916446376153482</v>
      </c>
      <c r="K50" s="673">
        <v>1099</v>
      </c>
      <c r="L50" s="844">
        <v>1.7823259434650751</v>
      </c>
      <c r="M50" s="673">
        <v>1321</v>
      </c>
      <c r="N50" s="395">
        <v>2.1423590275863185</v>
      </c>
    </row>
    <row r="51" spans="1:14" ht="14.45" customHeight="1">
      <c r="A51" s="209" t="s">
        <v>93</v>
      </c>
      <c r="B51" s="837">
        <v>130477</v>
      </c>
      <c r="C51" s="674">
        <v>7137</v>
      </c>
      <c r="D51" s="843">
        <v>5.4699295661304292</v>
      </c>
      <c r="E51" s="674">
        <v>92581</v>
      </c>
      <c r="F51" s="843">
        <v>70.955800639193114</v>
      </c>
      <c r="G51" s="674">
        <v>13433</v>
      </c>
      <c r="H51" s="843">
        <v>10.295301087547996</v>
      </c>
      <c r="I51" s="674">
        <v>4918</v>
      </c>
      <c r="J51" s="843">
        <v>3.7692466871555905</v>
      </c>
      <c r="K51" s="674">
        <v>9006</v>
      </c>
      <c r="L51" s="843">
        <v>6.9023659342259558</v>
      </c>
      <c r="M51" s="674">
        <v>3402</v>
      </c>
      <c r="N51" s="394">
        <v>2.6073560857469134</v>
      </c>
    </row>
    <row r="52" spans="1:14" ht="14.45" customHeight="1">
      <c r="A52" s="210" t="s">
        <v>94</v>
      </c>
      <c r="B52" s="838">
        <v>33813</v>
      </c>
      <c r="C52" s="673">
        <v>1462</v>
      </c>
      <c r="D52" s="844">
        <v>4.3237807943690294</v>
      </c>
      <c r="E52" s="673">
        <v>24751</v>
      </c>
      <c r="F52" s="844">
        <v>73.199656936681151</v>
      </c>
      <c r="G52" s="673">
        <v>2784</v>
      </c>
      <c r="H52" s="844">
        <v>8.2335196522047731</v>
      </c>
      <c r="I52" s="673">
        <v>1590</v>
      </c>
      <c r="J52" s="844">
        <v>4.7023334220566051</v>
      </c>
      <c r="K52" s="673">
        <v>2183</v>
      </c>
      <c r="L52" s="844">
        <v>6.4560967675154526</v>
      </c>
      <c r="M52" s="673">
        <v>1043</v>
      </c>
      <c r="N52" s="395">
        <v>3.0846124271729809</v>
      </c>
    </row>
    <row r="53" spans="1:14" ht="14.45" customHeight="1">
      <c r="A53" s="209" t="s">
        <v>95</v>
      </c>
      <c r="B53" s="837">
        <v>6927</v>
      </c>
      <c r="C53" s="674" t="s">
        <v>318</v>
      </c>
      <c r="D53" s="843" t="s">
        <v>318</v>
      </c>
      <c r="E53" s="674" t="s">
        <v>318</v>
      </c>
      <c r="F53" s="843" t="s">
        <v>318</v>
      </c>
      <c r="G53" s="674" t="s">
        <v>318</v>
      </c>
      <c r="H53" s="843" t="s">
        <v>318</v>
      </c>
      <c r="I53" s="674" t="s">
        <v>318</v>
      </c>
      <c r="J53" s="843" t="s">
        <v>318</v>
      </c>
      <c r="K53" s="674" t="s">
        <v>318</v>
      </c>
      <c r="L53" s="843" t="s">
        <v>318</v>
      </c>
      <c r="M53" s="674" t="s">
        <v>318</v>
      </c>
      <c r="N53" s="394" t="s">
        <v>318</v>
      </c>
    </row>
    <row r="54" spans="1:14" ht="14.45" customHeight="1">
      <c r="A54" s="210" t="s">
        <v>96</v>
      </c>
      <c r="B54" s="838">
        <v>30774</v>
      </c>
      <c r="C54" s="673">
        <v>3283</v>
      </c>
      <c r="D54" s="844">
        <v>10.668096445051017</v>
      </c>
      <c r="E54" s="673">
        <v>24361</v>
      </c>
      <c r="F54" s="844">
        <v>79.16098004809254</v>
      </c>
      <c r="G54" s="673">
        <v>635</v>
      </c>
      <c r="H54" s="844">
        <v>2.0634301683239098</v>
      </c>
      <c r="I54" s="673">
        <v>772</v>
      </c>
      <c r="J54" s="844">
        <v>2.5086111652693832</v>
      </c>
      <c r="K54" s="673">
        <v>1303</v>
      </c>
      <c r="L54" s="844">
        <v>4.234093715474101</v>
      </c>
      <c r="M54" s="673">
        <v>420</v>
      </c>
      <c r="N54" s="395">
        <v>1.3647884577890428</v>
      </c>
    </row>
    <row r="55" spans="1:14" ht="14.45" customHeight="1">
      <c r="A55" s="209" t="s">
        <v>97</v>
      </c>
      <c r="B55" s="837">
        <v>16136</v>
      </c>
      <c r="C55" s="674">
        <v>759</v>
      </c>
      <c r="D55" s="843">
        <v>4.703767972235994</v>
      </c>
      <c r="E55" s="674">
        <v>13612</v>
      </c>
      <c r="F55" s="843">
        <v>84.357957362419427</v>
      </c>
      <c r="G55" s="674">
        <v>802</v>
      </c>
      <c r="H55" s="843">
        <v>4.9702528507684685</v>
      </c>
      <c r="I55" s="674">
        <v>364</v>
      </c>
      <c r="J55" s="843">
        <v>2.2558254833911748</v>
      </c>
      <c r="K55" s="674">
        <v>427</v>
      </c>
      <c r="L55" s="843">
        <v>2.6462568170550322</v>
      </c>
      <c r="M55" s="674">
        <v>172</v>
      </c>
      <c r="N55" s="394">
        <v>1.065939514129896</v>
      </c>
    </row>
    <row r="56" spans="1:14" ht="14.45" customHeight="1">
      <c r="A56" s="210" t="s">
        <v>98</v>
      </c>
      <c r="B56" s="838">
        <v>22071</v>
      </c>
      <c r="C56" s="673">
        <v>1089</v>
      </c>
      <c r="D56" s="844">
        <v>4.9340763898328124</v>
      </c>
      <c r="E56" s="673">
        <v>13899</v>
      </c>
      <c r="F56" s="844">
        <v>62.974038330841374</v>
      </c>
      <c r="G56" s="673">
        <v>5337</v>
      </c>
      <c r="H56" s="844">
        <v>24.181052059263287</v>
      </c>
      <c r="I56" s="673">
        <v>882</v>
      </c>
      <c r="J56" s="844">
        <v>3.9961941008563278</v>
      </c>
      <c r="K56" s="673">
        <v>257</v>
      </c>
      <c r="L56" s="844">
        <v>1.1644239046712881</v>
      </c>
      <c r="M56" s="673">
        <v>607</v>
      </c>
      <c r="N56" s="395">
        <v>2.7502152145349101</v>
      </c>
    </row>
    <row r="57" spans="1:14" ht="14.45" customHeight="1" thickBot="1">
      <c r="A57" s="209" t="s">
        <v>99</v>
      </c>
      <c r="B57" s="837">
        <v>15895</v>
      </c>
      <c r="C57" s="674" t="s">
        <v>318</v>
      </c>
      <c r="D57" s="843" t="s">
        <v>318</v>
      </c>
      <c r="E57" s="674" t="s">
        <v>318</v>
      </c>
      <c r="F57" s="843" t="s">
        <v>318</v>
      </c>
      <c r="G57" s="674" t="s">
        <v>318</v>
      </c>
      <c r="H57" s="843" t="s">
        <v>318</v>
      </c>
      <c r="I57" s="674" t="s">
        <v>318</v>
      </c>
      <c r="J57" s="843" t="s">
        <v>318</v>
      </c>
      <c r="K57" s="674" t="s">
        <v>318</v>
      </c>
      <c r="L57" s="843" t="s">
        <v>318</v>
      </c>
      <c r="M57" s="674" t="s">
        <v>318</v>
      </c>
      <c r="N57" s="394" t="s">
        <v>318</v>
      </c>
    </row>
    <row r="58" spans="1:14" ht="14.45" customHeight="1">
      <c r="A58" s="211" t="s">
        <v>100</v>
      </c>
      <c r="B58" s="839">
        <v>533201</v>
      </c>
      <c r="C58" s="80">
        <v>27805</v>
      </c>
      <c r="D58" s="845">
        <v>5.214731405229923</v>
      </c>
      <c r="E58" s="80">
        <v>344653</v>
      </c>
      <c r="F58" s="845">
        <v>64.638475921838108</v>
      </c>
      <c r="G58" s="80">
        <v>86567</v>
      </c>
      <c r="H58" s="845">
        <v>16.235340893959314</v>
      </c>
      <c r="I58" s="80">
        <v>25333</v>
      </c>
      <c r="J58" s="845">
        <v>4.7511163707494921</v>
      </c>
      <c r="K58" s="80">
        <v>35374</v>
      </c>
      <c r="L58" s="845">
        <v>6.634271128523765</v>
      </c>
      <c r="M58" s="80">
        <v>13469</v>
      </c>
      <c r="N58" s="396">
        <v>2.5260642796994004</v>
      </c>
    </row>
    <row r="59" spans="1:14" ht="14.45" customHeight="1">
      <c r="A59" s="212" t="s">
        <v>101</v>
      </c>
      <c r="B59" s="840">
        <v>128347</v>
      </c>
      <c r="C59" s="675">
        <v>8663</v>
      </c>
      <c r="D59" s="846">
        <v>6.7496708142769215</v>
      </c>
      <c r="E59" s="675">
        <v>101824</v>
      </c>
      <c r="F59" s="846">
        <v>79.33492796870982</v>
      </c>
      <c r="G59" s="675">
        <v>3429</v>
      </c>
      <c r="H59" s="846">
        <v>2.6716635371298123</v>
      </c>
      <c r="I59" s="675">
        <v>4253</v>
      </c>
      <c r="J59" s="846">
        <v>3.3136730893593147</v>
      </c>
      <c r="K59" s="675">
        <v>8126</v>
      </c>
      <c r="L59" s="846">
        <v>6.331273812399199</v>
      </c>
      <c r="M59" s="675">
        <v>2052</v>
      </c>
      <c r="N59" s="397">
        <v>1.5987907781249269</v>
      </c>
    </row>
    <row r="60" spans="1:14" ht="14.45" customHeight="1">
      <c r="A60" s="214" t="s">
        <v>102</v>
      </c>
      <c r="B60" s="841">
        <v>661548</v>
      </c>
      <c r="C60" s="398">
        <v>36468</v>
      </c>
      <c r="D60" s="847">
        <v>5.5125251682417602</v>
      </c>
      <c r="E60" s="398">
        <v>446477</v>
      </c>
      <c r="F60" s="847">
        <v>67.489736194501376</v>
      </c>
      <c r="G60" s="398">
        <v>89996</v>
      </c>
      <c r="H60" s="847">
        <v>13.603850363087789</v>
      </c>
      <c r="I60" s="398">
        <v>29586</v>
      </c>
      <c r="J60" s="847">
        <v>4.4722378421520439</v>
      </c>
      <c r="K60" s="398">
        <v>43500</v>
      </c>
      <c r="L60" s="847">
        <v>6.575486586007365</v>
      </c>
      <c r="M60" s="398">
        <v>15521</v>
      </c>
      <c r="N60" s="399">
        <v>2.3461638460096621</v>
      </c>
    </row>
    <row r="61" spans="1:14" ht="14.45" customHeight="1">
      <c r="A61" s="1106" t="s">
        <v>724</v>
      </c>
      <c r="B61" s="1106"/>
      <c r="C61" s="1106"/>
      <c r="D61" s="1106"/>
      <c r="E61" s="1106"/>
      <c r="F61" s="1106"/>
      <c r="G61" s="1106"/>
      <c r="H61" s="1106"/>
      <c r="I61" s="1106"/>
      <c r="J61" s="1106"/>
      <c r="K61" s="1106"/>
      <c r="L61" s="1106"/>
      <c r="M61" s="1106"/>
      <c r="N61" s="1106"/>
    </row>
    <row r="62" spans="1:14" ht="30" customHeight="1">
      <c r="A62" s="1200" t="s">
        <v>777</v>
      </c>
      <c r="B62" s="1200"/>
      <c r="C62" s="1200"/>
      <c r="D62" s="1200"/>
      <c r="E62" s="1200"/>
      <c r="F62" s="1200"/>
      <c r="G62" s="1200"/>
      <c r="H62" s="1200"/>
      <c r="I62" s="1200"/>
      <c r="J62" s="1200"/>
      <c r="K62" s="1200"/>
      <c r="L62" s="1200"/>
      <c r="M62" s="1200"/>
      <c r="N62" s="1200"/>
    </row>
    <row r="63" spans="1:14" ht="14.45" customHeight="1">
      <c r="A63" s="1149" t="s">
        <v>774</v>
      </c>
      <c r="B63" s="1149"/>
      <c r="C63" s="1149"/>
      <c r="D63" s="1149"/>
      <c r="E63" s="1149"/>
      <c r="F63" s="1149"/>
      <c r="G63" s="1149"/>
      <c r="H63" s="1149"/>
      <c r="I63" s="1149"/>
      <c r="J63" s="1149"/>
      <c r="K63" s="1149"/>
      <c r="L63" s="1149"/>
      <c r="M63" s="1149"/>
      <c r="N63" s="1149"/>
    </row>
    <row r="64" spans="1:14" ht="14.45" customHeight="1">
      <c r="A64" s="1200" t="s">
        <v>775</v>
      </c>
      <c r="B64" s="1200"/>
      <c r="C64" s="1200"/>
      <c r="D64" s="1200"/>
      <c r="E64" s="1200"/>
      <c r="F64" s="1200"/>
      <c r="G64" s="1200"/>
      <c r="H64" s="1200"/>
      <c r="I64" s="1200"/>
      <c r="J64" s="1200"/>
      <c r="K64" s="1200"/>
      <c r="L64" s="1200"/>
      <c r="M64" s="1200"/>
      <c r="N64" s="1200"/>
    </row>
    <row r="65" spans="1:14" ht="14.45" customHeight="1">
      <c r="A65" s="1149" t="s">
        <v>776</v>
      </c>
      <c r="B65" s="1149"/>
      <c r="C65" s="1149"/>
      <c r="D65" s="1149"/>
      <c r="E65" s="1149"/>
      <c r="F65" s="1149"/>
      <c r="G65" s="1149"/>
      <c r="H65" s="1149"/>
      <c r="I65" s="1149"/>
      <c r="J65" s="1149"/>
      <c r="K65" s="1149"/>
      <c r="L65" s="1149"/>
      <c r="M65" s="1149"/>
      <c r="N65" s="1149"/>
    </row>
    <row r="66" spans="1:14" ht="14.45" customHeight="1">
      <c r="A66" s="1047" t="s">
        <v>728</v>
      </c>
      <c r="B66" s="1047"/>
      <c r="C66" s="1047"/>
      <c r="D66" s="1047"/>
      <c r="E66" s="1047"/>
      <c r="F66" s="1047"/>
      <c r="G66" s="1047"/>
      <c r="H66" s="1047"/>
      <c r="I66" s="1047"/>
      <c r="J66" s="1047"/>
      <c r="K66" s="1047"/>
      <c r="L66" s="1047"/>
      <c r="M66" s="1047"/>
      <c r="N66" s="1047"/>
    </row>
    <row r="67" spans="1:14" ht="26.1" customHeight="1">
      <c r="A67" s="1047" t="s">
        <v>723</v>
      </c>
      <c r="B67" s="1047"/>
      <c r="C67" s="1047"/>
      <c r="D67" s="1047"/>
      <c r="E67" s="1047"/>
      <c r="F67" s="1047"/>
      <c r="G67" s="1047"/>
      <c r="H67" s="1047"/>
      <c r="I67" s="1047"/>
      <c r="J67" s="1047"/>
      <c r="K67" s="1047"/>
      <c r="L67" s="1047"/>
      <c r="M67" s="1047"/>
      <c r="N67" s="1047"/>
    </row>
    <row r="69" spans="1:14" ht="24" customHeight="1">
      <c r="A69" s="1040">
        <v>2020</v>
      </c>
      <c r="B69" s="1040"/>
      <c r="C69" s="1040"/>
      <c r="D69" s="1040"/>
      <c r="E69" s="1040"/>
      <c r="F69" s="1040"/>
      <c r="G69" s="1040"/>
      <c r="H69" s="1040"/>
      <c r="I69" s="1040"/>
      <c r="J69" s="1040"/>
      <c r="K69" s="1040"/>
      <c r="L69" s="1040"/>
      <c r="M69" s="1040"/>
      <c r="N69" s="1040"/>
    </row>
    <row r="70" spans="1:14" ht="14.45" customHeight="1">
      <c r="A70" s="143"/>
    </row>
    <row r="71" spans="1:14" ht="14.45" customHeight="1">
      <c r="A71" s="1114" t="s">
        <v>779</v>
      </c>
      <c r="B71" s="1114"/>
      <c r="C71" s="1114"/>
      <c r="D71" s="1114"/>
      <c r="E71" s="1114"/>
      <c r="F71" s="1114"/>
      <c r="G71" s="1114"/>
      <c r="H71" s="1114"/>
      <c r="I71" s="1114"/>
      <c r="J71" s="1114"/>
      <c r="K71" s="1114"/>
      <c r="L71" s="1114"/>
      <c r="M71" s="1114"/>
      <c r="N71" s="1114"/>
    </row>
    <row r="72" spans="1:14" ht="14.45" customHeight="1" thickBot="1">
      <c r="A72" s="1109" t="s">
        <v>311</v>
      </c>
      <c r="B72" s="1049" t="s">
        <v>312</v>
      </c>
      <c r="C72" s="1136" t="s">
        <v>314</v>
      </c>
      <c r="D72" s="1136"/>
      <c r="E72" s="1136"/>
      <c r="F72" s="1136"/>
      <c r="G72" s="1136"/>
      <c r="H72" s="1136"/>
      <c r="I72" s="1136"/>
      <c r="J72" s="1136"/>
      <c r="K72" s="1136"/>
      <c r="L72" s="1136"/>
      <c r="M72" s="1136"/>
      <c r="N72" s="1199"/>
    </row>
    <row r="73" spans="1:14" ht="30" customHeight="1">
      <c r="A73" s="1110"/>
      <c r="B73" s="1050"/>
      <c r="C73" s="1051" t="s">
        <v>769</v>
      </c>
      <c r="D73" s="1051"/>
      <c r="E73" s="1051" t="s">
        <v>770</v>
      </c>
      <c r="F73" s="1051"/>
      <c r="G73" s="1051" t="s">
        <v>771</v>
      </c>
      <c r="H73" s="1051"/>
      <c r="I73" s="1051" t="s">
        <v>772</v>
      </c>
      <c r="J73" s="1051"/>
      <c r="K73" s="1051" t="s">
        <v>350</v>
      </c>
      <c r="L73" s="1051"/>
      <c r="M73" s="1051" t="s">
        <v>351</v>
      </c>
      <c r="N73" s="1052"/>
    </row>
    <row r="74" spans="1:14" ht="14.45" customHeight="1" thickBot="1">
      <c r="A74" s="1111"/>
      <c r="B74" s="1112" t="s">
        <v>313</v>
      </c>
      <c r="C74" s="1113"/>
      <c r="D74" s="776" t="s">
        <v>317</v>
      </c>
      <c r="E74" s="738" t="s">
        <v>313</v>
      </c>
      <c r="F74" s="796" t="s">
        <v>317</v>
      </c>
      <c r="G74" s="745" t="s">
        <v>313</v>
      </c>
      <c r="H74" s="796" t="s">
        <v>317</v>
      </c>
      <c r="I74" s="848" t="s">
        <v>313</v>
      </c>
      <c r="J74" s="776" t="s">
        <v>317</v>
      </c>
      <c r="K74" s="834" t="s">
        <v>313</v>
      </c>
      <c r="L74" s="776" t="s">
        <v>317</v>
      </c>
      <c r="M74" s="834" t="s">
        <v>313</v>
      </c>
      <c r="N74" s="835" t="s">
        <v>317</v>
      </c>
    </row>
    <row r="75" spans="1:14" ht="14.45" customHeight="1">
      <c r="A75" s="208" t="s">
        <v>84</v>
      </c>
      <c r="B75" s="781">
        <v>96434</v>
      </c>
      <c r="C75" s="62">
        <v>4581</v>
      </c>
      <c r="D75" s="850">
        <v>4.7503992367837071</v>
      </c>
      <c r="E75" s="62">
        <v>65458</v>
      </c>
      <c r="F75" s="850">
        <v>67.878549059460354</v>
      </c>
      <c r="G75" s="62">
        <v>8523</v>
      </c>
      <c r="H75" s="850">
        <v>8.838169110479706</v>
      </c>
      <c r="I75" s="62">
        <v>6914</v>
      </c>
      <c r="J75" s="850">
        <v>7.1696704481821767</v>
      </c>
      <c r="K75" s="62">
        <v>8362</v>
      </c>
      <c r="L75" s="850">
        <v>8.6712155463840546</v>
      </c>
      <c r="M75" s="62">
        <v>2596</v>
      </c>
      <c r="N75" s="74">
        <v>2.6919965987099985</v>
      </c>
    </row>
    <row r="76" spans="1:14" ht="14.45" customHeight="1">
      <c r="A76" s="209" t="s">
        <v>85</v>
      </c>
      <c r="B76" s="782">
        <v>97317</v>
      </c>
      <c r="C76" s="778">
        <v>4149</v>
      </c>
      <c r="D76" s="851">
        <v>4.2633866642004996</v>
      </c>
      <c r="E76" s="778">
        <v>47246</v>
      </c>
      <c r="F76" s="851">
        <v>48.548557805933193</v>
      </c>
      <c r="G76" s="778">
        <v>35569</v>
      </c>
      <c r="H76" s="851">
        <v>36.549626478415895</v>
      </c>
      <c r="I76" s="778">
        <v>3072</v>
      </c>
      <c r="J76" s="851">
        <v>3.1566941027775206</v>
      </c>
      <c r="K76" s="778">
        <v>6345</v>
      </c>
      <c r="L76" s="851">
        <v>6.5199297142328678</v>
      </c>
      <c r="M76" s="778">
        <v>936</v>
      </c>
      <c r="N76" s="75">
        <v>0.96180523444002586</v>
      </c>
    </row>
    <row r="77" spans="1:14" ht="14.45" customHeight="1">
      <c r="A77" s="210" t="s">
        <v>86</v>
      </c>
      <c r="B77" s="783">
        <v>34098</v>
      </c>
      <c r="C77" s="779">
        <v>1970</v>
      </c>
      <c r="D77" s="852">
        <v>5.7774649539562439</v>
      </c>
      <c r="E77" s="779">
        <v>23828</v>
      </c>
      <c r="F77" s="852">
        <v>69.88093143292862</v>
      </c>
      <c r="G77" s="779">
        <v>980</v>
      </c>
      <c r="H77" s="852">
        <v>2.8740688603437152</v>
      </c>
      <c r="I77" s="779">
        <v>2036</v>
      </c>
      <c r="J77" s="852">
        <v>5.9710246935304117</v>
      </c>
      <c r="K77" s="779">
        <v>4488</v>
      </c>
      <c r="L77" s="852">
        <v>13.162062291043464</v>
      </c>
      <c r="M77" s="779">
        <v>796</v>
      </c>
      <c r="N77" s="76">
        <v>2.3344477681975482</v>
      </c>
    </row>
    <row r="78" spans="1:14" ht="14.45" customHeight="1">
      <c r="A78" s="209" t="s">
        <v>87</v>
      </c>
      <c r="B78" s="782">
        <v>18500</v>
      </c>
      <c r="C78" s="778">
        <v>548</v>
      </c>
      <c r="D78" s="851">
        <v>2.9621621621621621</v>
      </c>
      <c r="E78" s="778">
        <v>16061</v>
      </c>
      <c r="F78" s="851">
        <v>86.816216216216219</v>
      </c>
      <c r="G78" s="778">
        <v>155</v>
      </c>
      <c r="H78" s="851">
        <v>0.83783783783783783</v>
      </c>
      <c r="I78" s="778">
        <v>562</v>
      </c>
      <c r="J78" s="851">
        <v>3.0378378378378379</v>
      </c>
      <c r="K78" s="778">
        <v>1006</v>
      </c>
      <c r="L78" s="851">
        <v>5.4378378378378374</v>
      </c>
      <c r="M78" s="778">
        <v>168</v>
      </c>
      <c r="N78" s="75">
        <v>0.90810810810810805</v>
      </c>
    </row>
    <row r="79" spans="1:14" ht="14.45" customHeight="1">
      <c r="A79" s="210" t="s">
        <v>88</v>
      </c>
      <c r="B79" s="783">
        <v>5714</v>
      </c>
      <c r="C79" s="779">
        <v>391</v>
      </c>
      <c r="D79" s="852">
        <v>6.8428421421071057</v>
      </c>
      <c r="E79" s="779">
        <v>3805</v>
      </c>
      <c r="F79" s="852">
        <v>66.590829541477063</v>
      </c>
      <c r="G79" s="779">
        <v>826</v>
      </c>
      <c r="H79" s="852">
        <v>14.455722786139308</v>
      </c>
      <c r="I79" s="779">
        <v>250</v>
      </c>
      <c r="J79" s="852">
        <v>4.3752187609380471</v>
      </c>
      <c r="K79" s="779">
        <v>182</v>
      </c>
      <c r="L79" s="852">
        <v>3.1851592579628982</v>
      </c>
      <c r="M79" s="779">
        <v>260</v>
      </c>
      <c r="N79" s="76">
        <v>4.550227511375569</v>
      </c>
    </row>
    <row r="80" spans="1:14" ht="14.45" customHeight="1">
      <c r="A80" s="209" t="s">
        <v>89</v>
      </c>
      <c r="B80" s="782">
        <v>17629</v>
      </c>
      <c r="C80" s="778">
        <v>1402</v>
      </c>
      <c r="D80" s="851">
        <v>7.9528050371546879</v>
      </c>
      <c r="E80" s="778">
        <v>9941</v>
      </c>
      <c r="F80" s="851">
        <v>56.390039140053318</v>
      </c>
      <c r="G80" s="778">
        <v>3339</v>
      </c>
      <c r="H80" s="851">
        <v>18.94038232457882</v>
      </c>
      <c r="I80" s="778">
        <v>1484</v>
      </c>
      <c r="J80" s="851">
        <v>8.4179476998128084</v>
      </c>
      <c r="K80" s="778">
        <v>741</v>
      </c>
      <c r="L80" s="851">
        <v>4.2033013784105737</v>
      </c>
      <c r="M80" s="778">
        <v>722</v>
      </c>
      <c r="N80" s="75">
        <v>4.0955244199897898</v>
      </c>
    </row>
    <row r="81" spans="1:14" ht="14.45" customHeight="1">
      <c r="A81" s="210" t="s">
        <v>90</v>
      </c>
      <c r="B81" s="783">
        <v>51302</v>
      </c>
      <c r="C81" s="779">
        <v>5152</v>
      </c>
      <c r="D81" s="852">
        <v>10.042493470040155</v>
      </c>
      <c r="E81" s="779">
        <v>35093</v>
      </c>
      <c r="F81" s="852">
        <v>68.404740555923752</v>
      </c>
      <c r="G81" s="779">
        <v>1988</v>
      </c>
      <c r="H81" s="852">
        <v>3.8750925889828856</v>
      </c>
      <c r="I81" s="779">
        <v>2973</v>
      </c>
      <c r="J81" s="852">
        <v>5.7950957077696774</v>
      </c>
      <c r="K81" s="779">
        <v>4388</v>
      </c>
      <c r="L81" s="852">
        <v>8.5532727768897896</v>
      </c>
      <c r="M81" s="779">
        <v>1708</v>
      </c>
      <c r="N81" s="76">
        <v>3.3293049003937467</v>
      </c>
    </row>
    <row r="82" spans="1:14" ht="14.45" customHeight="1">
      <c r="A82" s="209" t="s">
        <v>91</v>
      </c>
      <c r="B82" s="782">
        <v>11206</v>
      </c>
      <c r="C82" s="778">
        <v>492</v>
      </c>
      <c r="D82" s="851">
        <v>4.3905050865607711</v>
      </c>
      <c r="E82" s="778">
        <v>9538</v>
      </c>
      <c r="F82" s="851">
        <v>85.115116901659832</v>
      </c>
      <c r="G82" s="778">
        <v>413</v>
      </c>
      <c r="H82" s="851">
        <v>3.6855256112796719</v>
      </c>
      <c r="I82" s="778">
        <v>256</v>
      </c>
      <c r="J82" s="851">
        <v>2.2844904515438156</v>
      </c>
      <c r="K82" s="778">
        <v>322</v>
      </c>
      <c r="L82" s="851">
        <v>2.8734606460824557</v>
      </c>
      <c r="M82" s="778">
        <v>185</v>
      </c>
      <c r="N82" s="75">
        <v>1.6509013028734607</v>
      </c>
    </row>
    <row r="83" spans="1:14" ht="14.45" customHeight="1">
      <c r="A83" s="210" t="s">
        <v>92</v>
      </c>
      <c r="B83" s="783">
        <v>58547</v>
      </c>
      <c r="C83" s="779">
        <v>2226</v>
      </c>
      <c r="D83" s="852">
        <v>3.802073547747963</v>
      </c>
      <c r="E83" s="779">
        <v>40890</v>
      </c>
      <c r="F83" s="852">
        <v>69.841324064426871</v>
      </c>
      <c r="G83" s="779">
        <v>11375</v>
      </c>
      <c r="H83" s="852">
        <v>19.428834953114592</v>
      </c>
      <c r="I83" s="779">
        <v>1885</v>
      </c>
      <c r="J83" s="852">
        <v>3.2196355065161324</v>
      </c>
      <c r="K83" s="779">
        <v>776</v>
      </c>
      <c r="L83" s="852">
        <v>1.3254308504278614</v>
      </c>
      <c r="M83" s="779">
        <v>1395</v>
      </c>
      <c r="N83" s="76">
        <v>2.3827010777665807</v>
      </c>
    </row>
    <row r="84" spans="1:14" ht="14.45" customHeight="1">
      <c r="A84" s="209" t="s">
        <v>93</v>
      </c>
      <c r="B84" s="782">
        <v>124265</v>
      </c>
      <c r="C84" s="778">
        <v>6526</v>
      </c>
      <c r="D84" s="851">
        <v>5.2516798776807629</v>
      </c>
      <c r="E84" s="778">
        <v>90209</v>
      </c>
      <c r="F84" s="851">
        <v>72.594053031827144</v>
      </c>
      <c r="G84" s="778">
        <v>12458</v>
      </c>
      <c r="H84" s="851">
        <v>10.025349052428279</v>
      </c>
      <c r="I84" s="778">
        <v>5079</v>
      </c>
      <c r="J84" s="851">
        <v>4.087232929626202</v>
      </c>
      <c r="K84" s="778">
        <v>6965</v>
      </c>
      <c r="L84" s="851">
        <v>5.6049571480304188</v>
      </c>
      <c r="M84" s="778">
        <v>3028</v>
      </c>
      <c r="N84" s="75">
        <v>2.4367279604071945</v>
      </c>
    </row>
    <row r="85" spans="1:14" ht="14.45" customHeight="1">
      <c r="A85" s="210" t="s">
        <v>94</v>
      </c>
      <c r="B85" s="783">
        <v>32960</v>
      </c>
      <c r="C85" s="779">
        <v>1438</v>
      </c>
      <c r="D85" s="852">
        <v>4.3628640776699026</v>
      </c>
      <c r="E85" s="779">
        <v>24280</v>
      </c>
      <c r="F85" s="852">
        <v>73.665048543689309</v>
      </c>
      <c r="G85" s="779">
        <v>2745</v>
      </c>
      <c r="H85" s="852">
        <v>8.3282766990291268</v>
      </c>
      <c r="I85" s="779">
        <v>1531</v>
      </c>
      <c r="J85" s="852">
        <v>4.6450242718446599</v>
      </c>
      <c r="K85" s="779">
        <v>2023</v>
      </c>
      <c r="L85" s="852">
        <v>6.137742718446602</v>
      </c>
      <c r="M85" s="779">
        <v>943</v>
      </c>
      <c r="N85" s="76">
        <v>2.8610436893203883</v>
      </c>
    </row>
    <row r="86" spans="1:14" ht="14.45" customHeight="1">
      <c r="A86" s="209" t="s">
        <v>95</v>
      </c>
      <c r="B86" s="782">
        <v>6708</v>
      </c>
      <c r="C86" s="778">
        <v>236</v>
      </c>
      <c r="D86" s="851">
        <v>3.5181872391174713</v>
      </c>
      <c r="E86" s="778">
        <v>4717</v>
      </c>
      <c r="F86" s="851">
        <v>70.319022063208109</v>
      </c>
      <c r="G86" s="778">
        <v>1150</v>
      </c>
      <c r="H86" s="851">
        <v>17.14370900417412</v>
      </c>
      <c r="I86" s="778">
        <v>184</v>
      </c>
      <c r="J86" s="851">
        <v>2.7429934406678593</v>
      </c>
      <c r="K86" s="778">
        <v>364</v>
      </c>
      <c r="L86" s="851">
        <v>5.4263565891472867</v>
      </c>
      <c r="M86" s="778">
        <v>57</v>
      </c>
      <c r="N86" s="75">
        <v>0.84973166368515207</v>
      </c>
    </row>
    <row r="87" spans="1:14" ht="14.45" customHeight="1">
      <c r="A87" s="210" t="s">
        <v>96</v>
      </c>
      <c r="B87" s="783">
        <v>30191</v>
      </c>
      <c r="C87" s="779">
        <v>3135</v>
      </c>
      <c r="D87" s="852">
        <v>10.383889238514788</v>
      </c>
      <c r="E87" s="779">
        <v>24197</v>
      </c>
      <c r="F87" s="852">
        <v>80.146401245404263</v>
      </c>
      <c r="G87" s="779">
        <v>635</v>
      </c>
      <c r="H87" s="852">
        <v>2.1032758106720544</v>
      </c>
      <c r="I87" s="779">
        <v>788</v>
      </c>
      <c r="J87" s="852">
        <v>2.6100493524560302</v>
      </c>
      <c r="K87" s="779">
        <v>1021</v>
      </c>
      <c r="L87" s="852">
        <v>3.3818025239309728</v>
      </c>
      <c r="M87" s="779">
        <v>415</v>
      </c>
      <c r="N87" s="76">
        <v>1.3745818290218939</v>
      </c>
    </row>
    <row r="88" spans="1:14" ht="14.45" customHeight="1">
      <c r="A88" s="209" t="s">
        <v>97</v>
      </c>
      <c r="B88" s="782">
        <v>16111</v>
      </c>
      <c r="C88" s="778">
        <v>729</v>
      </c>
      <c r="D88" s="851">
        <v>4.5248587921296011</v>
      </c>
      <c r="E88" s="778">
        <v>13706</v>
      </c>
      <c r="F88" s="851">
        <v>85.072310843523056</v>
      </c>
      <c r="G88" s="778">
        <v>760</v>
      </c>
      <c r="H88" s="851">
        <v>4.7172739122338774</v>
      </c>
      <c r="I88" s="778">
        <v>366</v>
      </c>
      <c r="J88" s="851">
        <v>2.2717398051021043</v>
      </c>
      <c r="K88" s="778">
        <v>362</v>
      </c>
      <c r="L88" s="851">
        <v>2.2469120476692943</v>
      </c>
      <c r="M88" s="778">
        <v>188</v>
      </c>
      <c r="N88" s="75">
        <v>1.1669045993420644</v>
      </c>
    </row>
    <row r="89" spans="1:14" ht="14.45" customHeight="1">
      <c r="A89" s="210" t="s">
        <v>98</v>
      </c>
      <c r="B89" s="783">
        <v>21039</v>
      </c>
      <c r="C89" s="779">
        <v>1097</v>
      </c>
      <c r="D89" s="852">
        <v>5.2141261466799751</v>
      </c>
      <c r="E89" s="779">
        <v>13157</v>
      </c>
      <c r="F89" s="852">
        <v>62.536242216835404</v>
      </c>
      <c r="G89" s="779">
        <v>5087</v>
      </c>
      <c r="H89" s="852">
        <v>24.178905841532391</v>
      </c>
      <c r="I89" s="779">
        <v>891</v>
      </c>
      <c r="J89" s="852">
        <v>4.2349921574219307</v>
      </c>
      <c r="K89" s="779">
        <v>202</v>
      </c>
      <c r="L89" s="852">
        <v>0.96012167878701449</v>
      </c>
      <c r="M89" s="779">
        <v>605</v>
      </c>
      <c r="N89" s="76">
        <v>2.8756119587432862</v>
      </c>
    </row>
    <row r="90" spans="1:14" ht="14.45" customHeight="1" thickBot="1">
      <c r="A90" s="209" t="s">
        <v>99</v>
      </c>
      <c r="B90" s="782">
        <v>15609</v>
      </c>
      <c r="C90" s="778">
        <v>1398</v>
      </c>
      <c r="D90" s="851">
        <v>8.9563713242360183</v>
      </c>
      <c r="E90" s="778">
        <v>13557</v>
      </c>
      <c r="F90" s="851">
        <v>86.853738227945428</v>
      </c>
      <c r="G90" s="778">
        <v>280</v>
      </c>
      <c r="H90" s="851">
        <v>1.7938368889743099</v>
      </c>
      <c r="I90" s="778">
        <v>184</v>
      </c>
      <c r="J90" s="851">
        <v>1.1788070984688321</v>
      </c>
      <c r="K90" s="778">
        <v>39</v>
      </c>
      <c r="L90" s="851">
        <v>0.24985585239285027</v>
      </c>
      <c r="M90" s="778">
        <v>151</v>
      </c>
      <c r="N90" s="75">
        <v>0.96739060798257415</v>
      </c>
    </row>
    <row r="91" spans="1:14" ht="14.45" customHeight="1">
      <c r="A91" s="211" t="s">
        <v>100</v>
      </c>
      <c r="B91" s="785">
        <v>511915</v>
      </c>
      <c r="C91" s="61">
        <v>27198</v>
      </c>
      <c r="D91" s="853">
        <v>5.3129914145903134</v>
      </c>
      <c r="E91" s="61">
        <v>334796</v>
      </c>
      <c r="F91" s="853">
        <v>65.400701288299814</v>
      </c>
      <c r="G91" s="61">
        <v>83060</v>
      </c>
      <c r="H91" s="853">
        <v>16.225349911606418</v>
      </c>
      <c r="I91" s="61">
        <v>24263</v>
      </c>
      <c r="J91" s="853">
        <v>4.7396540441284198</v>
      </c>
      <c r="K91" s="61">
        <v>30348</v>
      </c>
      <c r="L91" s="853">
        <v>5.9283279450690056</v>
      </c>
      <c r="M91" s="61">
        <v>12250</v>
      </c>
      <c r="N91" s="77">
        <v>2.3929753963060274</v>
      </c>
    </row>
    <row r="92" spans="1:14" ht="14.45" customHeight="1">
      <c r="A92" s="212" t="s">
        <v>101</v>
      </c>
      <c r="B92" s="786">
        <v>125715</v>
      </c>
      <c r="C92" s="780">
        <v>8272</v>
      </c>
      <c r="D92" s="854">
        <v>6.5799626138487843</v>
      </c>
      <c r="E92" s="780">
        <v>100887</v>
      </c>
      <c r="F92" s="854">
        <v>80.250566758143421</v>
      </c>
      <c r="G92" s="780">
        <v>3223</v>
      </c>
      <c r="H92" s="854">
        <v>2.5637354333214017</v>
      </c>
      <c r="I92" s="780">
        <v>4192</v>
      </c>
      <c r="J92" s="854">
        <v>3.3345265083721114</v>
      </c>
      <c r="K92" s="780">
        <v>7238</v>
      </c>
      <c r="L92" s="854">
        <v>5.7574672871176871</v>
      </c>
      <c r="M92" s="780">
        <v>1903</v>
      </c>
      <c r="N92" s="78">
        <v>1.5137413991965953</v>
      </c>
    </row>
    <row r="93" spans="1:14" ht="14.45" customHeight="1">
      <c r="A93" s="214" t="s">
        <v>102</v>
      </c>
      <c r="B93" s="787">
        <v>637630</v>
      </c>
      <c r="C93" s="215">
        <v>35470</v>
      </c>
      <c r="D93" s="855">
        <v>5.5627871963364335</v>
      </c>
      <c r="E93" s="215">
        <v>435683</v>
      </c>
      <c r="F93" s="855">
        <v>68.328497718112374</v>
      </c>
      <c r="G93" s="215">
        <v>86283</v>
      </c>
      <c r="H93" s="855">
        <v>13.531828803538101</v>
      </c>
      <c r="I93" s="215">
        <v>28455</v>
      </c>
      <c r="J93" s="855">
        <v>4.4626193874190356</v>
      </c>
      <c r="K93" s="215">
        <v>37586</v>
      </c>
      <c r="L93" s="855">
        <v>5.8946410927967632</v>
      </c>
      <c r="M93" s="215">
        <v>14153</v>
      </c>
      <c r="N93" s="400">
        <v>2.2196258017972808</v>
      </c>
    </row>
    <row r="94" spans="1:14" ht="14.45" customHeight="1">
      <c r="A94" s="1106" t="s">
        <v>724</v>
      </c>
      <c r="B94" s="1106"/>
      <c r="C94" s="1106"/>
      <c r="D94" s="1106"/>
      <c r="E94" s="1106"/>
      <c r="F94" s="1106"/>
      <c r="G94" s="1106"/>
      <c r="H94" s="1106"/>
      <c r="I94" s="1106"/>
      <c r="J94" s="1106"/>
      <c r="K94" s="1106"/>
      <c r="L94" s="1106"/>
      <c r="M94" s="1106"/>
      <c r="N94" s="1106"/>
    </row>
    <row r="95" spans="1:14" ht="28.5" customHeight="1">
      <c r="A95" s="1200" t="s">
        <v>777</v>
      </c>
      <c r="B95" s="1200"/>
      <c r="C95" s="1200"/>
      <c r="D95" s="1200"/>
      <c r="E95" s="1200"/>
      <c r="F95" s="1200"/>
      <c r="G95" s="1200"/>
      <c r="H95" s="1200"/>
      <c r="I95" s="1200"/>
      <c r="J95" s="1200"/>
      <c r="K95" s="1200"/>
      <c r="L95" s="1200"/>
      <c r="M95" s="1200"/>
      <c r="N95" s="1200"/>
    </row>
    <row r="96" spans="1:14" ht="14.45" customHeight="1">
      <c r="A96" s="1149" t="s">
        <v>774</v>
      </c>
      <c r="B96" s="1149"/>
      <c r="C96" s="1149"/>
      <c r="D96" s="1149"/>
      <c r="E96" s="1149"/>
      <c r="F96" s="1149"/>
      <c r="G96" s="1149"/>
      <c r="H96" s="1149"/>
      <c r="I96" s="1149"/>
      <c r="J96" s="1149"/>
      <c r="K96" s="1149"/>
      <c r="L96" s="1149"/>
      <c r="M96" s="1149"/>
      <c r="N96" s="1149"/>
    </row>
    <row r="97" spans="1:14" ht="14.45" customHeight="1">
      <c r="A97" s="1200" t="s">
        <v>775</v>
      </c>
      <c r="B97" s="1200"/>
      <c r="C97" s="1200"/>
      <c r="D97" s="1200"/>
      <c r="E97" s="1200"/>
      <c r="F97" s="1200"/>
      <c r="G97" s="1200"/>
      <c r="H97" s="1200"/>
      <c r="I97" s="1200"/>
      <c r="J97" s="1200"/>
      <c r="K97" s="1200"/>
      <c r="L97" s="1200"/>
      <c r="M97" s="1200"/>
      <c r="N97" s="1200"/>
    </row>
    <row r="98" spans="1:14" ht="14.45" customHeight="1">
      <c r="A98" s="1149" t="s">
        <v>776</v>
      </c>
      <c r="B98" s="1149"/>
      <c r="C98" s="1149"/>
      <c r="D98" s="1149"/>
      <c r="E98" s="1149"/>
      <c r="F98" s="1149"/>
      <c r="G98" s="1149"/>
      <c r="H98" s="1149"/>
      <c r="I98" s="1149"/>
      <c r="J98" s="1149"/>
      <c r="K98" s="1149"/>
      <c r="L98" s="1149"/>
      <c r="M98" s="1149"/>
      <c r="N98" s="1149"/>
    </row>
    <row r="99" spans="1:14" ht="24.6" customHeight="1">
      <c r="A99" s="1047" t="s">
        <v>725</v>
      </c>
      <c r="B99" s="1047"/>
      <c r="C99" s="1047"/>
      <c r="D99" s="1047"/>
      <c r="E99" s="1047"/>
      <c r="F99" s="1047"/>
      <c r="G99" s="1047"/>
      <c r="H99" s="1047"/>
      <c r="I99" s="1047"/>
      <c r="J99" s="1047"/>
      <c r="K99" s="1047"/>
      <c r="L99" s="1047"/>
      <c r="M99" s="1047"/>
      <c r="N99" s="1047"/>
    </row>
    <row r="101" spans="1:14" ht="24" customHeight="1">
      <c r="A101" s="1040">
        <v>2019</v>
      </c>
      <c r="B101" s="1040"/>
      <c r="C101" s="1040"/>
      <c r="D101" s="1040"/>
      <c r="E101" s="1040"/>
      <c r="F101" s="1040"/>
      <c r="G101" s="1040"/>
      <c r="H101" s="1040"/>
      <c r="I101" s="1040"/>
      <c r="J101" s="1040"/>
      <c r="K101" s="1040"/>
      <c r="L101" s="1040"/>
      <c r="M101" s="1040"/>
      <c r="N101" s="1040"/>
    </row>
    <row r="103" spans="1:14" ht="14.45" customHeight="1">
      <c r="A103" s="1114" t="s">
        <v>780</v>
      </c>
      <c r="B103" s="1114"/>
      <c r="C103" s="1114"/>
      <c r="D103" s="1114"/>
      <c r="E103" s="1114"/>
      <c r="F103" s="1114"/>
      <c r="G103" s="1114"/>
      <c r="H103" s="1114"/>
      <c r="I103" s="1114"/>
      <c r="J103" s="1114"/>
      <c r="K103" s="1114"/>
      <c r="L103" s="1114"/>
      <c r="M103" s="1114"/>
      <c r="N103" s="1114"/>
    </row>
    <row r="104" spans="1:14" ht="14.45" customHeight="1" thickBot="1">
      <c r="A104" s="1109" t="s">
        <v>311</v>
      </c>
      <c r="B104" s="1049" t="s">
        <v>312</v>
      </c>
      <c r="C104" s="1136" t="s">
        <v>314</v>
      </c>
      <c r="D104" s="1136"/>
      <c r="E104" s="1136"/>
      <c r="F104" s="1136"/>
      <c r="G104" s="1136"/>
      <c r="H104" s="1136"/>
      <c r="I104" s="1136"/>
      <c r="J104" s="1136"/>
      <c r="K104" s="1136"/>
      <c r="L104" s="1136"/>
      <c r="M104" s="1136"/>
      <c r="N104" s="1199"/>
    </row>
    <row r="105" spans="1:14" ht="30" customHeight="1">
      <c r="A105" s="1110"/>
      <c r="B105" s="1050"/>
      <c r="C105" s="1051" t="s">
        <v>769</v>
      </c>
      <c r="D105" s="1051"/>
      <c r="E105" s="1051" t="s">
        <v>770</v>
      </c>
      <c r="F105" s="1051"/>
      <c r="G105" s="1051" t="s">
        <v>771</v>
      </c>
      <c r="H105" s="1051"/>
      <c r="I105" s="1051" t="s">
        <v>772</v>
      </c>
      <c r="J105" s="1051"/>
      <c r="K105" s="1051" t="s">
        <v>350</v>
      </c>
      <c r="L105" s="1051"/>
      <c r="M105" s="1051" t="s">
        <v>351</v>
      </c>
      <c r="N105" s="1052"/>
    </row>
    <row r="106" spans="1:14" ht="14.45" customHeight="1" thickBot="1">
      <c r="A106" s="1111"/>
      <c r="B106" s="1112" t="s">
        <v>313</v>
      </c>
      <c r="C106" s="1113"/>
      <c r="D106" s="776" t="s">
        <v>317</v>
      </c>
      <c r="E106" s="738" t="s">
        <v>313</v>
      </c>
      <c r="F106" s="796" t="s">
        <v>317</v>
      </c>
      <c r="G106" s="738" t="s">
        <v>313</v>
      </c>
      <c r="H106" s="796" t="s">
        <v>317</v>
      </c>
      <c r="I106" s="848" t="s">
        <v>313</v>
      </c>
      <c r="J106" s="776" t="s">
        <v>317</v>
      </c>
      <c r="K106" s="834" t="s">
        <v>313</v>
      </c>
      <c r="L106" s="776" t="s">
        <v>317</v>
      </c>
      <c r="M106" s="834" t="s">
        <v>313</v>
      </c>
      <c r="N106" s="835" t="s">
        <v>317</v>
      </c>
    </row>
    <row r="107" spans="1:14" ht="14.45" customHeight="1">
      <c r="A107" s="208" t="s">
        <v>84</v>
      </c>
      <c r="B107" s="781">
        <v>92336</v>
      </c>
      <c r="C107" s="62">
        <v>4410</v>
      </c>
      <c r="D107" s="850">
        <v>4.7760353491595904</v>
      </c>
      <c r="E107" s="62">
        <v>62989</v>
      </c>
      <c r="F107" s="850">
        <v>68.217163403223012</v>
      </c>
      <c r="G107" s="62">
        <v>8366</v>
      </c>
      <c r="H107" s="850">
        <v>9</v>
      </c>
      <c r="I107" s="62">
        <v>6337</v>
      </c>
      <c r="J107" s="850">
        <v>6.8629786865361293</v>
      </c>
      <c r="K107" s="62">
        <v>7673</v>
      </c>
      <c r="L107" s="850">
        <v>8.3098683070525041</v>
      </c>
      <c r="M107" s="62">
        <v>2561</v>
      </c>
      <c r="N107" s="74">
        <v>2.7735661063940391</v>
      </c>
    </row>
    <row r="108" spans="1:14" ht="14.45" customHeight="1">
      <c r="A108" s="209" t="s">
        <v>85</v>
      </c>
      <c r="B108" s="782">
        <v>91903</v>
      </c>
      <c r="C108" s="778">
        <v>3907</v>
      </c>
      <c r="D108" s="851">
        <v>4.251221396472368</v>
      </c>
      <c r="E108" s="778">
        <v>44941</v>
      </c>
      <c r="F108" s="851">
        <v>48.900471148928759</v>
      </c>
      <c r="G108" s="778">
        <v>33656</v>
      </c>
      <c r="H108" s="851">
        <v>36.62122019955823</v>
      </c>
      <c r="I108" s="778">
        <v>2811</v>
      </c>
      <c r="J108" s="851">
        <v>3.0586596737864924</v>
      </c>
      <c r="K108" s="778">
        <v>5791</v>
      </c>
      <c r="L108" s="851">
        <v>6.3012088832791093</v>
      </c>
      <c r="M108" s="778">
        <v>797</v>
      </c>
      <c r="N108" s="75">
        <v>0.86721869797503881</v>
      </c>
    </row>
    <row r="109" spans="1:14" ht="14.45" customHeight="1">
      <c r="A109" s="210" t="s">
        <v>86</v>
      </c>
      <c r="B109" s="783">
        <v>32558</v>
      </c>
      <c r="C109" s="779">
        <v>1858</v>
      </c>
      <c r="D109" s="852">
        <v>5.7067387431660421</v>
      </c>
      <c r="E109" s="779">
        <v>23173</v>
      </c>
      <c r="F109" s="852">
        <v>71.174519319368514</v>
      </c>
      <c r="G109" s="779">
        <v>916</v>
      </c>
      <c r="H109" s="852">
        <v>2.8134406290312675</v>
      </c>
      <c r="I109" s="779">
        <v>1760</v>
      </c>
      <c r="J109" s="852">
        <v>5.4057374531605129</v>
      </c>
      <c r="K109" s="779">
        <v>4065</v>
      </c>
      <c r="L109" s="852">
        <v>12.485410651759937</v>
      </c>
      <c r="M109" s="779">
        <v>786</v>
      </c>
      <c r="N109" s="76">
        <v>2.4141532035137292</v>
      </c>
    </row>
    <row r="110" spans="1:14" ht="14.45" customHeight="1">
      <c r="A110" s="209" t="s">
        <v>87</v>
      </c>
      <c r="B110" s="782">
        <v>17494</v>
      </c>
      <c r="C110" s="778">
        <v>505</v>
      </c>
      <c r="D110" s="851">
        <v>2.8867040128043904</v>
      </c>
      <c r="E110" s="778">
        <v>15341</v>
      </c>
      <c r="F110" s="851">
        <v>87.692923287984442</v>
      </c>
      <c r="G110" s="778">
        <v>140</v>
      </c>
      <c r="H110" s="851">
        <v>0.80027437978735572</v>
      </c>
      <c r="I110" s="778">
        <v>457</v>
      </c>
      <c r="J110" s="851">
        <v>2.6123242254487251</v>
      </c>
      <c r="K110" s="778">
        <v>854</v>
      </c>
      <c r="L110" s="851">
        <v>4.8816737167028696</v>
      </c>
      <c r="M110" s="778">
        <v>197</v>
      </c>
      <c r="N110" s="75">
        <v>1.1261003772722076</v>
      </c>
    </row>
    <row r="111" spans="1:14" ht="14.45" customHeight="1">
      <c r="A111" s="210" t="s">
        <v>88</v>
      </c>
      <c r="B111" s="783">
        <v>5314</v>
      </c>
      <c r="C111" s="779">
        <v>375</v>
      </c>
      <c r="D111" s="852">
        <v>7.0568310124200231</v>
      </c>
      <c r="E111" s="779">
        <v>3617</v>
      </c>
      <c r="F111" s="852">
        <v>68.065487391795259</v>
      </c>
      <c r="G111" s="779">
        <v>733</v>
      </c>
      <c r="H111" s="852">
        <v>13.793752352277004</v>
      </c>
      <c r="I111" s="779">
        <v>218</v>
      </c>
      <c r="J111" s="852">
        <v>4.1023710952201728</v>
      </c>
      <c r="K111" s="779">
        <v>189</v>
      </c>
      <c r="L111" s="852">
        <v>3.5</v>
      </c>
      <c r="M111" s="779">
        <v>182</v>
      </c>
      <c r="N111" s="76">
        <v>3.4249153180278511</v>
      </c>
    </row>
    <row r="112" spans="1:14" ht="14.45" customHeight="1">
      <c r="A112" s="209" t="s">
        <v>89</v>
      </c>
      <c r="B112" s="782">
        <v>16590</v>
      </c>
      <c r="C112" s="778">
        <v>1322</v>
      </c>
      <c r="D112" s="851">
        <v>7.9686558167570825</v>
      </c>
      <c r="E112" s="778">
        <v>9546</v>
      </c>
      <c r="F112" s="851">
        <v>57.54068716094033</v>
      </c>
      <c r="G112" s="778">
        <v>3218</v>
      </c>
      <c r="H112" s="851">
        <v>19.397227245328512</v>
      </c>
      <c r="I112" s="778">
        <v>1188</v>
      </c>
      <c r="J112" s="851">
        <v>7.1609403254972879</v>
      </c>
      <c r="K112" s="778">
        <v>559</v>
      </c>
      <c r="L112" s="851">
        <v>3.3694996986136228</v>
      </c>
      <c r="M112" s="778">
        <v>757</v>
      </c>
      <c r="N112" s="75">
        <v>4.56298975286317</v>
      </c>
    </row>
    <row r="113" spans="1:14" ht="14.45" customHeight="1">
      <c r="A113" s="210" t="s">
        <v>90</v>
      </c>
      <c r="B113" s="783">
        <v>49481</v>
      </c>
      <c r="C113" s="779">
        <v>5034</v>
      </c>
      <c r="D113" s="852">
        <v>10.173601988642105</v>
      </c>
      <c r="E113" s="779">
        <v>33899</v>
      </c>
      <c r="F113" s="852">
        <v>68.509124714536895</v>
      </c>
      <c r="G113" s="779">
        <v>2029</v>
      </c>
      <c r="H113" s="852">
        <v>4.1005638527919812</v>
      </c>
      <c r="I113" s="779">
        <v>2920</v>
      </c>
      <c r="J113" s="852">
        <v>5.9012550271821507</v>
      </c>
      <c r="K113" s="779">
        <v>3939</v>
      </c>
      <c r="L113" s="852">
        <v>7.9606313534487976</v>
      </c>
      <c r="M113" s="779">
        <v>1660</v>
      </c>
      <c r="N113" s="76">
        <v>3.3548230633980722</v>
      </c>
    </row>
    <row r="114" spans="1:14" ht="14.45" customHeight="1">
      <c r="A114" s="209" t="s">
        <v>91</v>
      </c>
      <c r="B114" s="782">
        <v>10852</v>
      </c>
      <c r="C114" s="778">
        <v>458</v>
      </c>
      <c r="D114" s="851">
        <v>4.2204201990416514</v>
      </c>
      <c r="E114" s="778">
        <v>9425</v>
      </c>
      <c r="F114" s="851">
        <v>86.850350165868036</v>
      </c>
      <c r="G114" s="778">
        <v>341</v>
      </c>
      <c r="H114" s="851">
        <v>3.1422779211205309</v>
      </c>
      <c r="I114" s="778">
        <v>227</v>
      </c>
      <c r="J114" s="851">
        <v>2.0917803169922595</v>
      </c>
      <c r="K114" s="778">
        <v>257</v>
      </c>
      <c r="L114" s="851">
        <v>2.3682270549207516</v>
      </c>
      <c r="M114" s="778">
        <v>144</v>
      </c>
      <c r="N114" s="75">
        <v>1.3269443420567637</v>
      </c>
    </row>
    <row r="115" spans="1:14" ht="14.45" customHeight="1">
      <c r="A115" s="210" t="s">
        <v>92</v>
      </c>
      <c r="B115" s="783">
        <v>55097</v>
      </c>
      <c r="C115" s="779">
        <v>2076</v>
      </c>
      <c r="D115" s="852">
        <v>3.7679002486523769</v>
      </c>
      <c r="E115" s="779">
        <v>39041</v>
      </c>
      <c r="F115" s="852">
        <v>70.8586674410585</v>
      </c>
      <c r="G115" s="779">
        <v>10221</v>
      </c>
      <c r="H115" s="852">
        <v>18.600000000000001</v>
      </c>
      <c r="I115" s="779">
        <v>1715</v>
      </c>
      <c r="J115" s="852">
        <v>3.1126921610977005</v>
      </c>
      <c r="K115" s="779">
        <v>609</v>
      </c>
      <c r="L115" s="852">
        <v>1.1053233388387753</v>
      </c>
      <c r="M115" s="779">
        <v>1435</v>
      </c>
      <c r="N115" s="76">
        <v>2.6044975225511373</v>
      </c>
    </row>
    <row r="116" spans="1:14" ht="14.45" customHeight="1">
      <c r="A116" s="209" t="s">
        <v>93</v>
      </c>
      <c r="B116" s="782">
        <v>119264</v>
      </c>
      <c r="C116" s="778">
        <v>6141</v>
      </c>
      <c r="D116" s="851">
        <v>5.1490810303192909</v>
      </c>
      <c r="E116" s="778">
        <v>87680</v>
      </c>
      <c r="F116" s="851">
        <v>73.51757445666756</v>
      </c>
      <c r="G116" s="778">
        <v>11798</v>
      </c>
      <c r="H116" s="851">
        <v>9.8923396833914676</v>
      </c>
      <c r="I116" s="778">
        <v>4660</v>
      </c>
      <c r="J116" s="851">
        <v>3.90729809498256</v>
      </c>
      <c r="K116" s="778">
        <v>6383</v>
      </c>
      <c r="L116" s="851">
        <v>5.3519922189428497</v>
      </c>
      <c r="M116" s="778">
        <v>2602</v>
      </c>
      <c r="N116" s="75">
        <v>2.1817145156962705</v>
      </c>
    </row>
    <row r="117" spans="1:14" ht="14.45" customHeight="1">
      <c r="A117" s="210" t="s">
        <v>94</v>
      </c>
      <c r="B117" s="783">
        <v>31758</v>
      </c>
      <c r="C117" s="779">
        <v>1392</v>
      </c>
      <c r="D117" s="852">
        <v>4.3831475533723792</v>
      </c>
      <c r="E117" s="779">
        <v>23509</v>
      </c>
      <c r="F117" s="852">
        <v>74.025442408212101</v>
      </c>
      <c r="G117" s="779">
        <v>2772</v>
      </c>
      <c r="H117" s="852">
        <v>8.7285093519743064</v>
      </c>
      <c r="I117" s="779">
        <v>1341</v>
      </c>
      <c r="J117" s="852">
        <v>4.2225580955979591</v>
      </c>
      <c r="K117" s="779">
        <v>1802</v>
      </c>
      <c r="L117" s="852">
        <v>5.6741608413628057</v>
      </c>
      <c r="M117" s="779">
        <v>942</v>
      </c>
      <c r="N117" s="76">
        <v>2.9661817494804459</v>
      </c>
    </row>
    <row r="118" spans="1:14" ht="14.45" customHeight="1">
      <c r="A118" s="209" t="s">
        <v>95</v>
      </c>
      <c r="B118" s="782">
        <v>6544</v>
      </c>
      <c r="C118" s="778">
        <v>187</v>
      </c>
      <c r="D118" s="851">
        <v>2.8575794621026893</v>
      </c>
      <c r="E118" s="778">
        <v>4625</v>
      </c>
      <c r="F118" s="851">
        <v>70.675427872860638</v>
      </c>
      <c r="G118" s="778">
        <v>1147</v>
      </c>
      <c r="H118" s="851">
        <v>17.527506112469439</v>
      </c>
      <c r="I118" s="778">
        <v>170</v>
      </c>
      <c r="J118" s="851">
        <v>2.597799511002445</v>
      </c>
      <c r="K118" s="778">
        <v>354</v>
      </c>
      <c r="L118" s="851">
        <v>5.4095354523227384</v>
      </c>
      <c r="M118" s="778">
        <v>61</v>
      </c>
      <c r="N118" s="75">
        <v>0.93215158924205377</v>
      </c>
    </row>
    <row r="119" spans="1:14" ht="14.45" customHeight="1">
      <c r="A119" s="210" t="s">
        <v>96</v>
      </c>
      <c r="B119" s="783">
        <v>28820</v>
      </c>
      <c r="C119" s="779">
        <v>2873</v>
      </c>
      <c r="D119" s="852">
        <v>9.9687716863289388</v>
      </c>
      <c r="E119" s="779">
        <v>23655</v>
      </c>
      <c r="F119" s="852">
        <v>82.078417765440676</v>
      </c>
      <c r="G119" s="779">
        <v>428</v>
      </c>
      <c r="H119" s="852">
        <v>1.4850798056904928</v>
      </c>
      <c r="I119" s="779">
        <v>685</v>
      </c>
      <c r="J119" s="852">
        <v>2.376821651630812</v>
      </c>
      <c r="K119" s="779">
        <v>778</v>
      </c>
      <c r="L119" s="852">
        <v>2.6995142262317833</v>
      </c>
      <c r="M119" s="779">
        <v>401</v>
      </c>
      <c r="N119" s="76">
        <v>1.3913948646773076</v>
      </c>
    </row>
    <row r="120" spans="1:14" ht="14.45" customHeight="1">
      <c r="A120" s="209" t="s">
        <v>97</v>
      </c>
      <c r="B120" s="782">
        <v>15985</v>
      </c>
      <c r="C120" s="778">
        <v>676</v>
      </c>
      <c r="D120" s="851">
        <v>4.228964654363466</v>
      </c>
      <c r="E120" s="778">
        <v>13722</v>
      </c>
      <c r="F120" s="851">
        <v>85.842977791679701</v>
      </c>
      <c r="G120" s="778">
        <v>649</v>
      </c>
      <c r="H120" s="851">
        <v>4.0600563027838596</v>
      </c>
      <c r="I120" s="778">
        <v>354</v>
      </c>
      <c r="J120" s="851">
        <v>2.2145761651548326</v>
      </c>
      <c r="K120" s="778">
        <v>398</v>
      </c>
      <c r="L120" s="851">
        <v>2.4898342195808572</v>
      </c>
      <c r="M120" s="778">
        <v>186</v>
      </c>
      <c r="N120" s="75">
        <v>1.1635908664372849</v>
      </c>
    </row>
    <row r="121" spans="1:14" ht="14.45" customHeight="1">
      <c r="A121" s="210" t="s">
        <v>98</v>
      </c>
      <c r="B121" s="783">
        <v>20289</v>
      </c>
      <c r="C121" s="779">
        <v>1037</v>
      </c>
      <c r="D121" s="852">
        <v>5.1111439696387206</v>
      </c>
      <c r="E121" s="779">
        <v>12620</v>
      </c>
      <c r="F121" s="852">
        <v>62.201192764552218</v>
      </c>
      <c r="G121" s="779">
        <v>5022</v>
      </c>
      <c r="H121" s="852">
        <v>24.752328848144316</v>
      </c>
      <c r="I121" s="779">
        <v>806</v>
      </c>
      <c r="J121" s="852">
        <v>3.9725959879737789</v>
      </c>
      <c r="K121" s="779">
        <v>188</v>
      </c>
      <c r="L121" s="852">
        <v>0.92661047858445467</v>
      </c>
      <c r="M121" s="779">
        <v>616</v>
      </c>
      <c r="N121" s="76">
        <v>3.0361279511065109</v>
      </c>
    </row>
    <row r="122" spans="1:14" ht="14.45" customHeight="1" thickBot="1">
      <c r="A122" s="209" t="s">
        <v>99</v>
      </c>
      <c r="B122" s="782">
        <v>15415</v>
      </c>
      <c r="C122" s="778">
        <v>1323</v>
      </c>
      <c r="D122" s="851">
        <v>8.5825494648070055</v>
      </c>
      <c r="E122" s="778">
        <v>13479</v>
      </c>
      <c r="F122" s="851">
        <v>87.440804411287715</v>
      </c>
      <c r="G122" s="778">
        <v>308</v>
      </c>
      <c r="H122" s="851">
        <v>1.998053843658774</v>
      </c>
      <c r="I122" s="778">
        <v>170</v>
      </c>
      <c r="J122" s="851">
        <v>1.1028219266947779</v>
      </c>
      <c r="K122" s="778">
        <v>22</v>
      </c>
      <c r="L122" s="851">
        <v>0.2</v>
      </c>
      <c r="M122" s="778">
        <v>113</v>
      </c>
      <c r="N122" s="75">
        <v>0.73305222186182295</v>
      </c>
    </row>
    <row r="123" spans="1:14" ht="14.45" customHeight="1">
      <c r="A123" s="211" t="s">
        <v>100</v>
      </c>
      <c r="B123" s="785">
        <v>488576</v>
      </c>
      <c r="C123" s="61">
        <v>25881</v>
      </c>
      <c r="D123" s="853">
        <v>5.2972311370186009</v>
      </c>
      <c r="E123" s="61">
        <v>322467</v>
      </c>
      <c r="F123" s="853">
        <v>66.001399986900708</v>
      </c>
      <c r="G123" s="61">
        <v>78962</v>
      </c>
      <c r="H123" s="853">
        <v>16.161661645271156</v>
      </c>
      <c r="I123" s="61">
        <v>22166</v>
      </c>
      <c r="J123" s="853">
        <v>4.5368581346607284</v>
      </c>
      <c r="K123" s="61">
        <v>27487</v>
      </c>
      <c r="L123" s="853">
        <v>5.62594151165837</v>
      </c>
      <c r="M123" s="61">
        <v>11613</v>
      </c>
      <c r="N123" s="77">
        <v>2.3769075844904375</v>
      </c>
    </row>
    <row r="124" spans="1:14" ht="14.45" customHeight="1">
      <c r="A124" s="212" t="s">
        <v>101</v>
      </c>
      <c r="B124" s="786">
        <v>121124</v>
      </c>
      <c r="C124" s="780">
        <v>7693</v>
      </c>
      <c r="D124" s="854">
        <v>6.3513424259436606</v>
      </c>
      <c r="E124" s="780">
        <v>98795</v>
      </c>
      <c r="F124" s="854">
        <v>81.565172880684258</v>
      </c>
      <c r="G124" s="780">
        <v>2782</v>
      </c>
      <c r="H124" s="854">
        <v>2.2968197879858656</v>
      </c>
      <c r="I124" s="780">
        <v>3653</v>
      </c>
      <c r="J124" s="854">
        <v>3.0159175720748985</v>
      </c>
      <c r="K124" s="780">
        <v>6374</v>
      </c>
      <c r="L124" s="854">
        <v>5.2623757471681918</v>
      </c>
      <c r="M124" s="780">
        <v>1827</v>
      </c>
      <c r="N124" s="78">
        <v>1.5083715861431262</v>
      </c>
    </row>
    <row r="125" spans="1:14" ht="14.45" customHeight="1">
      <c r="A125" s="214" t="s">
        <v>102</v>
      </c>
      <c r="B125" s="787">
        <v>609700</v>
      </c>
      <c r="C125" s="215">
        <v>33574</v>
      </c>
      <c r="D125" s="855">
        <v>5.5066426111202231</v>
      </c>
      <c r="E125" s="215">
        <v>421262</v>
      </c>
      <c r="F125" s="855">
        <v>69.093324585861907</v>
      </c>
      <c r="G125" s="215">
        <v>81744</v>
      </c>
      <c r="H125" s="855">
        <v>13.40724946695096</v>
      </c>
      <c r="I125" s="215">
        <v>25819</v>
      </c>
      <c r="J125" s="855">
        <v>4.2347055929145485</v>
      </c>
      <c r="K125" s="215">
        <v>33861</v>
      </c>
      <c r="L125" s="855">
        <v>5.5537149417746434</v>
      </c>
      <c r="M125" s="215">
        <v>13440</v>
      </c>
      <c r="N125" s="400">
        <v>2.2043628013777266</v>
      </c>
    </row>
    <row r="126" spans="1:14" ht="14.45" customHeight="1">
      <c r="A126" s="1106" t="s">
        <v>724</v>
      </c>
      <c r="B126" s="1106"/>
      <c r="C126" s="1106"/>
      <c r="D126" s="1106"/>
      <c r="E126" s="1106"/>
      <c r="F126" s="1106"/>
      <c r="G126" s="1106"/>
      <c r="H126" s="1106"/>
      <c r="I126" s="1106"/>
      <c r="J126" s="1106"/>
      <c r="K126" s="1106"/>
      <c r="L126" s="1106"/>
      <c r="M126" s="1106"/>
      <c r="N126" s="1106"/>
    </row>
    <row r="127" spans="1:14" ht="24.4" customHeight="1">
      <c r="A127" s="1200" t="s">
        <v>777</v>
      </c>
      <c r="B127" s="1200"/>
      <c r="C127" s="1200"/>
      <c r="D127" s="1200"/>
      <c r="E127" s="1200"/>
      <c r="F127" s="1200"/>
      <c r="G127" s="1200"/>
      <c r="H127" s="1200"/>
      <c r="I127" s="1200"/>
      <c r="J127" s="1200"/>
      <c r="K127" s="1200"/>
      <c r="L127" s="1200"/>
      <c r="M127" s="1200"/>
      <c r="N127" s="1200"/>
    </row>
    <row r="128" spans="1:14" ht="14.45" customHeight="1">
      <c r="A128" s="1149" t="s">
        <v>774</v>
      </c>
      <c r="B128" s="1149"/>
      <c r="C128" s="1149"/>
      <c r="D128" s="1149"/>
      <c r="E128" s="1149"/>
      <c r="F128" s="1149"/>
      <c r="G128" s="1149"/>
      <c r="H128" s="1149"/>
      <c r="I128" s="1149"/>
      <c r="J128" s="1149"/>
      <c r="K128" s="1149"/>
      <c r="L128" s="1149"/>
      <c r="M128" s="1149"/>
      <c r="N128" s="1149"/>
    </row>
    <row r="129" spans="1:14" ht="14.45" customHeight="1">
      <c r="A129" s="1200" t="s">
        <v>775</v>
      </c>
      <c r="B129" s="1200"/>
      <c r="C129" s="1200"/>
      <c r="D129" s="1200"/>
      <c r="E129" s="1200"/>
      <c r="F129" s="1200"/>
      <c r="G129" s="1200"/>
      <c r="H129" s="1200"/>
      <c r="I129" s="1200"/>
      <c r="J129" s="1200"/>
      <c r="K129" s="1200"/>
      <c r="L129" s="1200"/>
      <c r="M129" s="1200"/>
      <c r="N129" s="1200"/>
    </row>
    <row r="130" spans="1:14" ht="14.45" customHeight="1">
      <c r="A130" s="1149" t="s">
        <v>776</v>
      </c>
      <c r="B130" s="1149"/>
      <c r="C130" s="1149"/>
      <c r="D130" s="1149"/>
      <c r="E130" s="1149"/>
      <c r="F130" s="1149"/>
      <c r="G130" s="1149"/>
      <c r="H130" s="1149"/>
      <c r="I130" s="1149"/>
      <c r="J130" s="1149"/>
      <c r="K130" s="1149"/>
      <c r="L130" s="1149"/>
      <c r="M130" s="1149"/>
      <c r="N130" s="1149"/>
    </row>
    <row r="131" spans="1:14" ht="33" customHeight="1">
      <c r="A131" s="1047" t="s">
        <v>726</v>
      </c>
      <c r="B131" s="1047"/>
      <c r="C131" s="1047"/>
      <c r="D131" s="1047"/>
      <c r="E131" s="1047"/>
      <c r="F131" s="1047"/>
      <c r="G131" s="1047"/>
      <c r="H131" s="1047"/>
      <c r="I131" s="1047"/>
      <c r="J131" s="1047"/>
      <c r="K131" s="1047"/>
      <c r="L131" s="1047"/>
      <c r="M131" s="1047"/>
      <c r="N131" s="1047"/>
    </row>
    <row r="133" spans="1:14" ht="24" customHeight="1">
      <c r="A133" s="1040">
        <v>2018</v>
      </c>
      <c r="B133" s="1040"/>
      <c r="C133" s="1040"/>
      <c r="D133" s="1040"/>
      <c r="E133" s="1040"/>
      <c r="F133" s="1040"/>
      <c r="G133" s="1040"/>
      <c r="H133" s="1040"/>
      <c r="I133" s="1040"/>
      <c r="J133" s="1040"/>
      <c r="K133" s="1040"/>
      <c r="L133" s="1040"/>
      <c r="M133" s="1040"/>
      <c r="N133" s="1040"/>
    </row>
    <row r="135" spans="1:14" ht="14.45" customHeight="1">
      <c r="A135" s="1108" t="s">
        <v>781</v>
      </c>
      <c r="B135" s="1108"/>
      <c r="C135" s="1108"/>
      <c r="D135" s="1108"/>
      <c r="E135" s="1108"/>
      <c r="F135" s="1108"/>
      <c r="G135" s="1108"/>
      <c r="H135" s="1108"/>
      <c r="I135" s="1108"/>
      <c r="J135" s="1108"/>
      <c r="K135" s="1108"/>
      <c r="L135" s="1108"/>
      <c r="M135" s="1108"/>
      <c r="N135" s="1108"/>
    </row>
    <row r="136" spans="1:14" ht="14.45" customHeight="1" thickBot="1">
      <c r="A136" s="1109" t="s">
        <v>311</v>
      </c>
      <c r="B136" s="1049" t="s">
        <v>312</v>
      </c>
      <c r="C136" s="1136" t="s">
        <v>314</v>
      </c>
      <c r="D136" s="1136"/>
      <c r="E136" s="1136"/>
      <c r="F136" s="1136"/>
      <c r="G136" s="1136"/>
      <c r="H136" s="1136"/>
      <c r="I136" s="1136"/>
      <c r="J136" s="1136"/>
      <c r="K136" s="1136"/>
      <c r="L136" s="1136"/>
      <c r="M136" s="1136"/>
      <c r="N136" s="1199"/>
    </row>
    <row r="137" spans="1:14" ht="30" customHeight="1">
      <c r="A137" s="1110"/>
      <c r="B137" s="1050"/>
      <c r="C137" s="1051" t="s">
        <v>769</v>
      </c>
      <c r="D137" s="1051"/>
      <c r="E137" s="1051" t="s">
        <v>770</v>
      </c>
      <c r="F137" s="1051"/>
      <c r="G137" s="1051" t="s">
        <v>771</v>
      </c>
      <c r="H137" s="1051"/>
      <c r="I137" s="1051" t="s">
        <v>772</v>
      </c>
      <c r="J137" s="1051"/>
      <c r="K137" s="1051" t="s">
        <v>350</v>
      </c>
      <c r="L137" s="1051"/>
      <c r="M137" s="1051" t="s">
        <v>351</v>
      </c>
      <c r="N137" s="1052"/>
    </row>
    <row r="138" spans="1:14" ht="14.45" customHeight="1" thickBot="1">
      <c r="A138" s="1111"/>
      <c r="B138" s="1112" t="s">
        <v>313</v>
      </c>
      <c r="C138" s="1113"/>
      <c r="D138" s="776" t="s">
        <v>317</v>
      </c>
      <c r="E138" s="738" t="s">
        <v>313</v>
      </c>
      <c r="F138" s="796" t="s">
        <v>317</v>
      </c>
      <c r="G138" s="738" t="s">
        <v>313</v>
      </c>
      <c r="H138" s="796" t="s">
        <v>317</v>
      </c>
      <c r="I138" s="848" t="s">
        <v>313</v>
      </c>
      <c r="J138" s="776" t="s">
        <v>317</v>
      </c>
      <c r="K138" s="834" t="s">
        <v>313</v>
      </c>
      <c r="L138" s="776" t="s">
        <v>317</v>
      </c>
      <c r="M138" s="834" t="s">
        <v>313</v>
      </c>
      <c r="N138" s="835" t="s">
        <v>317</v>
      </c>
    </row>
    <row r="139" spans="1:14" ht="14.45" customHeight="1">
      <c r="A139" s="208" t="s">
        <v>84</v>
      </c>
      <c r="B139" s="781">
        <v>89453</v>
      </c>
      <c r="C139" s="62">
        <v>4249</v>
      </c>
      <c r="D139" s="850">
        <v>4.7499804366538854</v>
      </c>
      <c r="E139" s="62">
        <v>63702</v>
      </c>
      <c r="F139" s="850">
        <v>71.21281566856338</v>
      </c>
      <c r="G139" s="62">
        <v>8419</v>
      </c>
      <c r="H139" s="850">
        <v>9.411646339418466</v>
      </c>
      <c r="I139" s="62">
        <v>5725</v>
      </c>
      <c r="J139" s="850">
        <v>6.4000089432439387</v>
      </c>
      <c r="K139" s="62">
        <v>5690</v>
      </c>
      <c r="L139" s="850">
        <v>6.3608822510144991</v>
      </c>
      <c r="M139" s="62">
        <v>1668</v>
      </c>
      <c r="N139" s="74">
        <v>1.8646663611058323</v>
      </c>
    </row>
    <row r="140" spans="1:14" ht="14.45" customHeight="1">
      <c r="A140" s="209" t="s">
        <v>85</v>
      </c>
      <c r="B140" s="782">
        <v>87737</v>
      </c>
      <c r="C140" s="778">
        <v>3698</v>
      </c>
      <c r="D140" s="851">
        <v>4.2148694393471393</v>
      </c>
      <c r="E140" s="778">
        <v>42951</v>
      </c>
      <c r="F140" s="851">
        <v>48.954261030124115</v>
      </c>
      <c r="G140" s="778">
        <v>32445</v>
      </c>
      <c r="H140" s="851">
        <v>36.979837468798799</v>
      </c>
      <c r="I140" s="778">
        <v>2594</v>
      </c>
      <c r="J140" s="851">
        <v>2.9565633655128392</v>
      </c>
      <c r="K140" s="778">
        <v>5139</v>
      </c>
      <c r="L140" s="851">
        <v>5.8572780012993375</v>
      </c>
      <c r="M140" s="778">
        <v>910</v>
      </c>
      <c r="N140" s="75">
        <v>1.0371906949177656</v>
      </c>
    </row>
    <row r="141" spans="1:14" ht="14.45" customHeight="1">
      <c r="A141" s="210" t="s">
        <v>86</v>
      </c>
      <c r="B141" s="783">
        <v>30545</v>
      </c>
      <c r="C141" s="779">
        <v>2166</v>
      </c>
      <c r="D141" s="852">
        <v>7.0911769520379764</v>
      </c>
      <c r="E141" s="779">
        <v>22182</v>
      </c>
      <c r="F141" s="852">
        <v>72.620723522671469</v>
      </c>
      <c r="G141" s="779">
        <v>684</v>
      </c>
      <c r="H141" s="852">
        <v>2.2393190374856768</v>
      </c>
      <c r="I141" s="779">
        <v>1508</v>
      </c>
      <c r="J141" s="852">
        <v>4.9369782288426904</v>
      </c>
      <c r="K141" s="779">
        <v>3289</v>
      </c>
      <c r="L141" s="852">
        <v>10.76771975773449</v>
      </c>
      <c r="M141" s="779">
        <v>716</v>
      </c>
      <c r="N141" s="76">
        <v>2.3440825012276969</v>
      </c>
    </row>
    <row r="142" spans="1:14" ht="14.45" customHeight="1">
      <c r="A142" s="209" t="s">
        <v>87</v>
      </c>
      <c r="B142" s="782">
        <v>16761</v>
      </c>
      <c r="C142" s="778">
        <v>453</v>
      </c>
      <c r="D142" s="851">
        <v>2.7027027027027026</v>
      </c>
      <c r="E142" s="778">
        <v>14875</v>
      </c>
      <c r="F142" s="851">
        <v>88.747688085436423</v>
      </c>
      <c r="G142" s="778">
        <v>121</v>
      </c>
      <c r="H142" s="851">
        <v>0.72191396694707954</v>
      </c>
      <c r="I142" s="778">
        <v>450</v>
      </c>
      <c r="J142" s="851">
        <v>2.6848040093073204</v>
      </c>
      <c r="K142" s="778">
        <v>699</v>
      </c>
      <c r="L142" s="851">
        <v>4.170395561124038</v>
      </c>
      <c r="M142" s="778">
        <v>163</v>
      </c>
      <c r="N142" s="75">
        <v>0.97249567448242946</v>
      </c>
    </row>
    <row r="143" spans="1:14" ht="14.45" customHeight="1">
      <c r="A143" s="210" t="s">
        <v>88</v>
      </c>
      <c r="B143" s="783">
        <v>4757</v>
      </c>
      <c r="C143" s="779">
        <v>361</v>
      </c>
      <c r="D143" s="852">
        <v>7.5888164809754048</v>
      </c>
      <c r="E143" s="779">
        <v>3337</v>
      </c>
      <c r="F143" s="852">
        <v>70.149253731343293</v>
      </c>
      <c r="G143" s="779">
        <v>597</v>
      </c>
      <c r="H143" s="852">
        <v>12.549926424216942</v>
      </c>
      <c r="I143" s="779">
        <v>192</v>
      </c>
      <c r="J143" s="852">
        <v>4.0361572419592182</v>
      </c>
      <c r="K143" s="779">
        <v>146</v>
      </c>
      <c r="L143" s="852">
        <v>3.0691612360731551</v>
      </c>
      <c r="M143" s="779">
        <v>124</v>
      </c>
      <c r="N143" s="76">
        <v>2.6066848854319948</v>
      </c>
    </row>
    <row r="144" spans="1:14" ht="14.45" customHeight="1">
      <c r="A144" s="209" t="s">
        <v>89</v>
      </c>
      <c r="B144" s="782">
        <v>15217</v>
      </c>
      <c r="C144" s="778">
        <v>1311</v>
      </c>
      <c r="D144" s="851">
        <v>8.6153643950844447</v>
      </c>
      <c r="E144" s="778">
        <v>8849</v>
      </c>
      <c r="F144" s="851">
        <v>58.152066767431165</v>
      </c>
      <c r="G144" s="778">
        <v>3020</v>
      </c>
      <c r="H144" s="851">
        <v>19.846224617204442</v>
      </c>
      <c r="I144" s="778">
        <v>922</v>
      </c>
      <c r="J144" s="851">
        <v>6.0590129460471838</v>
      </c>
      <c r="K144" s="778">
        <v>373</v>
      </c>
      <c r="L144" s="851">
        <v>2.4512058881514096</v>
      </c>
      <c r="M144" s="778">
        <v>742</v>
      </c>
      <c r="N144" s="75">
        <v>4.8761253860813563</v>
      </c>
    </row>
    <row r="145" spans="1:14" ht="14.45" customHeight="1">
      <c r="A145" s="210" t="s">
        <v>90</v>
      </c>
      <c r="B145" s="783">
        <v>47577</v>
      </c>
      <c r="C145" s="779">
        <v>4392</v>
      </c>
      <c r="D145" s="852">
        <v>9.2313512831830504</v>
      </c>
      <c r="E145" s="779">
        <v>33167</v>
      </c>
      <c r="F145" s="852">
        <v>69.712255921979107</v>
      </c>
      <c r="G145" s="779">
        <v>1956</v>
      </c>
      <c r="H145" s="852">
        <v>4.1112302162809762</v>
      </c>
      <c r="I145" s="779">
        <v>2493</v>
      </c>
      <c r="J145" s="852">
        <v>5.23992685541333</v>
      </c>
      <c r="K145" s="779">
        <v>3975</v>
      </c>
      <c r="L145" s="852">
        <v>8.3548773567059715</v>
      </c>
      <c r="M145" s="779">
        <v>1594</v>
      </c>
      <c r="N145" s="76">
        <v>3.3503583664375642</v>
      </c>
    </row>
    <row r="146" spans="1:14" ht="14.45" customHeight="1">
      <c r="A146" s="209" t="s">
        <v>91</v>
      </c>
      <c r="B146" s="782">
        <v>10582</v>
      </c>
      <c r="C146" s="778">
        <v>391</v>
      </c>
      <c r="D146" s="851">
        <v>3.6949536949536945</v>
      </c>
      <c r="E146" s="778">
        <v>9358</v>
      </c>
      <c r="F146" s="851">
        <v>88.433188433188434</v>
      </c>
      <c r="G146" s="778">
        <v>282</v>
      </c>
      <c r="H146" s="851">
        <v>2.6649026649026646</v>
      </c>
      <c r="I146" s="778">
        <v>225</v>
      </c>
      <c r="J146" s="851">
        <v>2.1262521262521261</v>
      </c>
      <c r="K146" s="778">
        <v>164</v>
      </c>
      <c r="L146" s="851">
        <v>1.5498015498015498</v>
      </c>
      <c r="M146" s="778">
        <v>162</v>
      </c>
      <c r="N146" s="75">
        <v>1.5309015309015308</v>
      </c>
    </row>
    <row r="147" spans="1:14" ht="14.45" customHeight="1">
      <c r="A147" s="210" t="s">
        <v>92</v>
      </c>
      <c r="B147" s="783">
        <v>52425</v>
      </c>
      <c r="C147" s="779">
        <v>1941</v>
      </c>
      <c r="D147" s="852">
        <v>3.7024320457796858</v>
      </c>
      <c r="E147" s="779">
        <v>37403</v>
      </c>
      <c r="F147" s="852">
        <v>71.345731998092504</v>
      </c>
      <c r="G147" s="779">
        <v>9478</v>
      </c>
      <c r="H147" s="852">
        <v>18.079160705770146</v>
      </c>
      <c r="I147" s="779">
        <v>1553</v>
      </c>
      <c r="J147" s="852">
        <v>2.9623271340009536</v>
      </c>
      <c r="K147" s="779">
        <v>561</v>
      </c>
      <c r="L147" s="852">
        <v>1.0701001430615165</v>
      </c>
      <c r="M147" s="779">
        <v>1489</v>
      </c>
      <c r="N147" s="76">
        <v>2.8402479732951837</v>
      </c>
    </row>
    <row r="148" spans="1:14" ht="14.45" customHeight="1">
      <c r="A148" s="209" t="s">
        <v>93</v>
      </c>
      <c r="B148" s="782">
        <v>114224</v>
      </c>
      <c r="C148" s="778">
        <v>5620</v>
      </c>
      <c r="D148" s="851">
        <v>4.9201568847177475</v>
      </c>
      <c r="E148" s="778">
        <v>84401</v>
      </c>
      <c r="F148" s="851">
        <v>73.890776019050293</v>
      </c>
      <c r="G148" s="778">
        <v>11215</v>
      </c>
      <c r="H148" s="851">
        <v>9.8184269505532988</v>
      </c>
      <c r="I148" s="778">
        <v>4520</v>
      </c>
      <c r="J148" s="851">
        <v>3.9571368539011069</v>
      </c>
      <c r="K148" s="778">
        <v>5929</v>
      </c>
      <c r="L148" s="851">
        <v>5.1906779661016946</v>
      </c>
      <c r="M148" s="778">
        <v>2539</v>
      </c>
      <c r="N148" s="75">
        <v>2.2228253256758648</v>
      </c>
    </row>
    <row r="149" spans="1:14" ht="14.45" customHeight="1">
      <c r="A149" s="210" t="s">
        <v>94</v>
      </c>
      <c r="B149" s="783">
        <v>30674</v>
      </c>
      <c r="C149" s="779">
        <v>1267</v>
      </c>
      <c r="D149" s="852">
        <v>4.130534002738476</v>
      </c>
      <c r="E149" s="779">
        <v>22647</v>
      </c>
      <c r="F149" s="852">
        <v>73.831257742713703</v>
      </c>
      <c r="G149" s="779">
        <v>2807</v>
      </c>
      <c r="H149" s="852">
        <v>9.1510725696029205</v>
      </c>
      <c r="I149" s="779">
        <v>1252</v>
      </c>
      <c r="J149" s="852">
        <v>4.0816326530612246</v>
      </c>
      <c r="K149" s="779">
        <v>1786</v>
      </c>
      <c r="L149" s="852">
        <v>5.8225207015713636</v>
      </c>
      <c r="M149" s="779">
        <v>915</v>
      </c>
      <c r="N149" s="76">
        <v>2.9829823303123169</v>
      </c>
    </row>
    <row r="150" spans="1:14" ht="14.45" customHeight="1">
      <c r="A150" s="209" t="s">
        <v>95</v>
      </c>
      <c r="B150" s="782">
        <v>6396</v>
      </c>
      <c r="C150" s="778">
        <v>187</v>
      </c>
      <c r="D150" s="851">
        <v>2.9237023139462166</v>
      </c>
      <c r="E150" s="778">
        <v>4443</v>
      </c>
      <c r="F150" s="851">
        <v>69.465290806754226</v>
      </c>
      <c r="G150" s="778">
        <v>1127</v>
      </c>
      <c r="H150" s="851">
        <v>17.620387742338963</v>
      </c>
      <c r="I150" s="778">
        <v>184</v>
      </c>
      <c r="J150" s="851">
        <v>2.8767979987492183</v>
      </c>
      <c r="K150" s="778">
        <v>373</v>
      </c>
      <c r="L150" s="851">
        <v>5.8317698561601006</v>
      </c>
      <c r="M150" s="778">
        <v>82</v>
      </c>
      <c r="N150" s="75">
        <v>1.2820512820512819</v>
      </c>
    </row>
    <row r="151" spans="1:14" ht="14.45" customHeight="1">
      <c r="A151" s="210" t="s">
        <v>96</v>
      </c>
      <c r="B151" s="783">
        <v>27455</v>
      </c>
      <c r="C151" s="779">
        <v>2657</v>
      </c>
      <c r="D151" s="852">
        <v>9.6776543434711346</v>
      </c>
      <c r="E151" s="779">
        <v>22916</v>
      </c>
      <c r="F151" s="852">
        <v>83.467492260061917</v>
      </c>
      <c r="G151" s="779">
        <v>299</v>
      </c>
      <c r="H151" s="852">
        <v>1.0890548169732288</v>
      </c>
      <c r="I151" s="779">
        <v>624</v>
      </c>
      <c r="J151" s="852">
        <v>2.2728100528136954</v>
      </c>
      <c r="K151" s="779">
        <v>583</v>
      </c>
      <c r="L151" s="852">
        <v>2.1234747769076674</v>
      </c>
      <c r="M151" s="779">
        <v>376</v>
      </c>
      <c r="N151" s="76">
        <v>1.3695137497723548</v>
      </c>
    </row>
    <row r="152" spans="1:14" ht="14.45" customHeight="1">
      <c r="A152" s="209" t="s">
        <v>97</v>
      </c>
      <c r="B152" s="782">
        <v>15665</v>
      </c>
      <c r="C152" s="778">
        <v>655</v>
      </c>
      <c r="D152" s="851">
        <v>4.1812958825406952</v>
      </c>
      <c r="E152" s="778">
        <v>13534</v>
      </c>
      <c r="F152" s="851">
        <v>86.396425151611879</v>
      </c>
      <c r="G152" s="778">
        <v>627</v>
      </c>
      <c r="H152" s="851">
        <v>4.002553463134376</v>
      </c>
      <c r="I152" s="778">
        <v>323</v>
      </c>
      <c r="J152" s="851">
        <v>2.0619214810086177</v>
      </c>
      <c r="K152" s="778">
        <v>352</v>
      </c>
      <c r="L152" s="851">
        <v>2.2470475582508778</v>
      </c>
      <c r="M152" s="778">
        <v>174</v>
      </c>
      <c r="N152" s="75">
        <v>1.1107564634535589</v>
      </c>
    </row>
    <row r="153" spans="1:14" ht="14.45" customHeight="1">
      <c r="A153" s="210" t="s">
        <v>98</v>
      </c>
      <c r="B153" s="783">
        <v>19310</v>
      </c>
      <c r="C153" s="779">
        <v>1061</v>
      </c>
      <c r="D153" s="852">
        <v>5.4945624029000513</v>
      </c>
      <c r="E153" s="779">
        <v>12031</v>
      </c>
      <c r="F153" s="852">
        <v>62.304505437597101</v>
      </c>
      <c r="G153" s="779">
        <v>4760</v>
      </c>
      <c r="H153" s="852">
        <v>24.650440186431901</v>
      </c>
      <c r="I153" s="779">
        <v>735</v>
      </c>
      <c r="J153" s="852">
        <v>3.8063179699637497</v>
      </c>
      <c r="K153" s="779">
        <v>143</v>
      </c>
      <c r="L153" s="852">
        <v>0.74054893837389946</v>
      </c>
      <c r="M153" s="779">
        <v>580</v>
      </c>
      <c r="N153" s="76">
        <v>3.0036250647332992</v>
      </c>
    </row>
    <row r="154" spans="1:14" ht="14.45" customHeight="1" thickBot="1">
      <c r="A154" s="209" t="s">
        <v>99</v>
      </c>
      <c r="B154" s="782">
        <v>15199</v>
      </c>
      <c r="C154" s="778">
        <v>1141</v>
      </c>
      <c r="D154" s="851">
        <v>7.5070728337390618</v>
      </c>
      <c r="E154" s="778">
        <v>13431</v>
      </c>
      <c r="F154" s="851">
        <v>88.367655766826772</v>
      </c>
      <c r="G154" s="778">
        <v>268</v>
      </c>
      <c r="H154" s="851">
        <v>1.7632738995986577</v>
      </c>
      <c r="I154" s="778">
        <v>206</v>
      </c>
      <c r="J154" s="851">
        <v>1.3553523258109086</v>
      </c>
      <c r="K154" s="778">
        <v>14</v>
      </c>
      <c r="L154" s="851">
        <v>9.2111323113362717E-2</v>
      </c>
      <c r="M154" s="778">
        <v>139</v>
      </c>
      <c r="N154" s="75">
        <v>0.91453385091124406</v>
      </c>
    </row>
    <row r="155" spans="1:14" ht="14.45" customHeight="1">
      <c r="A155" s="211" t="s">
        <v>100</v>
      </c>
      <c r="B155" s="785">
        <v>467770</v>
      </c>
      <c r="C155" s="61">
        <v>24087</v>
      </c>
      <c r="D155" s="853">
        <v>5.149325523227227</v>
      </c>
      <c r="E155" s="61">
        <v>312931</v>
      </c>
      <c r="F155" s="853">
        <v>66.898475746627611</v>
      </c>
      <c r="G155" s="61">
        <v>75824</v>
      </c>
      <c r="H155" s="853">
        <v>16.20967569532035</v>
      </c>
      <c r="I155" s="61">
        <v>20170</v>
      </c>
      <c r="J155" s="853">
        <v>4.3119481796609449</v>
      </c>
      <c r="K155" s="61">
        <v>24115</v>
      </c>
      <c r="L155" s="853">
        <v>5.1553113709729139</v>
      </c>
      <c r="M155" s="61">
        <v>10643</v>
      </c>
      <c r="N155" s="77">
        <v>2.2752634841909485</v>
      </c>
    </row>
    <row r="156" spans="1:14" ht="14.45" customHeight="1">
      <c r="A156" s="212" t="s">
        <v>101</v>
      </c>
      <c r="B156" s="786">
        <v>116207</v>
      </c>
      <c r="C156" s="780">
        <v>7463</v>
      </c>
      <c r="D156" s="854">
        <v>6.4221604550500393</v>
      </c>
      <c r="E156" s="780">
        <v>96296</v>
      </c>
      <c r="F156" s="854">
        <v>82.865920297400336</v>
      </c>
      <c r="G156" s="780">
        <v>2281</v>
      </c>
      <c r="H156" s="854">
        <v>1.9628765909110466</v>
      </c>
      <c r="I156" s="780">
        <v>3336</v>
      </c>
      <c r="J156" s="854">
        <v>2.8707392842083523</v>
      </c>
      <c r="K156" s="780">
        <v>5101</v>
      </c>
      <c r="L156" s="854">
        <v>4.3895806620943656</v>
      </c>
      <c r="M156" s="780">
        <v>1730</v>
      </c>
      <c r="N156" s="78">
        <v>1.4887227103358662</v>
      </c>
    </row>
    <row r="157" spans="1:14" ht="14.45" customHeight="1">
      <c r="A157" s="214" t="s">
        <v>102</v>
      </c>
      <c r="B157" s="787">
        <v>583977</v>
      </c>
      <c r="C157" s="215">
        <v>31550</v>
      </c>
      <c r="D157" s="855">
        <v>5.402610034299296</v>
      </c>
      <c r="E157" s="215">
        <v>409227</v>
      </c>
      <c r="F157" s="855">
        <v>70.075876275949227</v>
      </c>
      <c r="G157" s="215">
        <v>78105</v>
      </c>
      <c r="H157" s="855">
        <v>13.374670577779604</v>
      </c>
      <c r="I157" s="215">
        <v>23506</v>
      </c>
      <c r="J157" s="855">
        <v>4.0251585250788988</v>
      </c>
      <c r="K157" s="215">
        <v>29216</v>
      </c>
      <c r="L157" s="855">
        <v>5.0029367594956655</v>
      </c>
      <c r="M157" s="215">
        <v>12373</v>
      </c>
      <c r="N157" s="400">
        <v>2.1187478273973119</v>
      </c>
    </row>
    <row r="158" spans="1:14" ht="14.45" customHeight="1">
      <c r="A158" s="1106" t="s">
        <v>724</v>
      </c>
      <c r="B158" s="1106"/>
      <c r="C158" s="1106"/>
      <c r="D158" s="1106"/>
      <c r="E158" s="1106"/>
      <c r="F158" s="1106"/>
      <c r="G158" s="1106"/>
      <c r="H158" s="1106"/>
      <c r="I158" s="1106"/>
      <c r="J158" s="1106"/>
      <c r="K158" s="1106"/>
      <c r="L158" s="1106"/>
      <c r="M158" s="1106"/>
      <c r="N158" s="1106"/>
    </row>
    <row r="159" spans="1:14" ht="33" customHeight="1">
      <c r="A159" s="1200" t="s">
        <v>777</v>
      </c>
      <c r="B159" s="1200"/>
      <c r="C159" s="1200"/>
      <c r="D159" s="1200"/>
      <c r="E159" s="1200"/>
      <c r="F159" s="1200"/>
      <c r="G159" s="1200"/>
      <c r="H159" s="1200"/>
      <c r="I159" s="1200"/>
      <c r="J159" s="1200"/>
      <c r="K159" s="1200"/>
      <c r="L159" s="1200"/>
      <c r="M159" s="1200"/>
      <c r="N159" s="1200"/>
    </row>
    <row r="160" spans="1:14" ht="14.45" customHeight="1">
      <c r="A160" s="1149" t="s">
        <v>774</v>
      </c>
      <c r="B160" s="1149"/>
      <c r="C160" s="1149"/>
      <c r="D160" s="1149"/>
      <c r="E160" s="1149"/>
      <c r="F160" s="1149"/>
      <c r="G160" s="1149"/>
      <c r="H160" s="1149"/>
      <c r="I160" s="1149"/>
      <c r="J160" s="1149"/>
      <c r="K160" s="1149"/>
      <c r="L160" s="1149"/>
      <c r="M160" s="1149"/>
      <c r="N160" s="1149"/>
    </row>
    <row r="161" spans="1:14" ht="14.45" customHeight="1">
      <c r="A161" s="1200" t="s">
        <v>775</v>
      </c>
      <c r="B161" s="1200"/>
      <c r="C161" s="1200"/>
      <c r="D161" s="1200"/>
      <c r="E161" s="1200"/>
      <c r="F161" s="1200"/>
      <c r="G161" s="1200"/>
      <c r="H161" s="1200"/>
      <c r="I161" s="1200"/>
      <c r="J161" s="1200"/>
      <c r="K161" s="1200"/>
      <c r="L161" s="1200"/>
      <c r="M161" s="1200"/>
      <c r="N161" s="1200"/>
    </row>
    <row r="162" spans="1:14" ht="14.45" customHeight="1">
      <c r="A162" s="1149" t="s">
        <v>776</v>
      </c>
      <c r="B162" s="1149"/>
      <c r="C162" s="1149"/>
      <c r="D162" s="1149"/>
      <c r="E162" s="1149"/>
      <c r="F162" s="1149"/>
      <c r="G162" s="1149"/>
      <c r="H162" s="1149"/>
      <c r="I162" s="1149"/>
      <c r="J162" s="1149"/>
      <c r="K162" s="1149"/>
      <c r="L162" s="1149"/>
      <c r="M162" s="1149"/>
      <c r="N162" s="1149"/>
    </row>
    <row r="163" spans="1:14" ht="29.45" customHeight="1">
      <c r="A163" s="1047" t="s">
        <v>727</v>
      </c>
      <c r="B163" s="1047"/>
      <c r="C163" s="1047"/>
      <c r="D163" s="1047"/>
      <c r="E163" s="1047"/>
      <c r="F163" s="1047"/>
      <c r="G163" s="1047"/>
      <c r="H163" s="1047"/>
      <c r="I163" s="1047"/>
      <c r="J163" s="1047"/>
      <c r="K163" s="1047"/>
      <c r="L163" s="1047"/>
      <c r="M163" s="1047"/>
      <c r="N163" s="1047"/>
    </row>
    <row r="164" spans="1:14" ht="14.45" customHeight="1">
      <c r="A164" s="145"/>
      <c r="B164" s="145"/>
      <c r="C164" s="145"/>
      <c r="D164" s="145"/>
      <c r="E164" s="145"/>
      <c r="F164" s="145"/>
      <c r="G164" s="145"/>
      <c r="H164" s="145"/>
      <c r="I164" s="145"/>
      <c r="J164" s="145"/>
      <c r="K164" s="145"/>
      <c r="L164" s="145"/>
      <c r="M164" s="145"/>
      <c r="N164" s="145"/>
    </row>
  </sheetData>
  <mergeCells count="92">
    <mergeCell ref="A128:N128"/>
    <mergeCell ref="A129:N129"/>
    <mergeCell ref="G105:H105"/>
    <mergeCell ref="A135:N135"/>
    <mergeCell ref="A127:N127"/>
    <mergeCell ref="A130:N130"/>
    <mergeCell ref="A133:N133"/>
    <mergeCell ref="A131:N131"/>
    <mergeCell ref="E105:F105"/>
    <mergeCell ref="A97:N97"/>
    <mergeCell ref="A98:N98"/>
    <mergeCell ref="A126:N126"/>
    <mergeCell ref="A103:N103"/>
    <mergeCell ref="A99:N99"/>
    <mergeCell ref="A101:N101"/>
    <mergeCell ref="I105:J105"/>
    <mergeCell ref="K105:L105"/>
    <mergeCell ref="M105:N105"/>
    <mergeCell ref="B106:C106"/>
    <mergeCell ref="A104:A106"/>
    <mergeCell ref="B104:B105"/>
    <mergeCell ref="C104:N104"/>
    <mergeCell ref="C105:D105"/>
    <mergeCell ref="A30:N30"/>
    <mergeCell ref="A31:N31"/>
    <mergeCell ref="A32:N32"/>
    <mergeCell ref="A34:N34"/>
    <mergeCell ref="A96:N96"/>
    <mergeCell ref="A95:N95"/>
    <mergeCell ref="A61:N61"/>
    <mergeCell ref="A62:N62"/>
    <mergeCell ref="A63:N63"/>
    <mergeCell ref="A64:N64"/>
    <mergeCell ref="A65:N65"/>
    <mergeCell ref="A67:N67"/>
    <mergeCell ref="A69:N69"/>
    <mergeCell ref="A72:A74"/>
    <mergeCell ref="B72:B73"/>
    <mergeCell ref="C72:N72"/>
    <mergeCell ref="C73:D73"/>
    <mergeCell ref="E73:F73"/>
    <mergeCell ref="G73:H73"/>
    <mergeCell ref="I73:J73"/>
    <mergeCell ref="K73:L73"/>
    <mergeCell ref="B41:C41"/>
    <mergeCell ref="A38:N38"/>
    <mergeCell ref="A3:N3"/>
    <mergeCell ref="A6:A8"/>
    <mergeCell ref="B6:B7"/>
    <mergeCell ref="C6:N6"/>
    <mergeCell ref="C7:D7"/>
    <mergeCell ref="E7:F7"/>
    <mergeCell ref="G7:H7"/>
    <mergeCell ref="I7:J7"/>
    <mergeCell ref="K7:L7"/>
    <mergeCell ref="M7:N7"/>
    <mergeCell ref="B8:C8"/>
    <mergeCell ref="A5:N5"/>
    <mergeCell ref="A28:N28"/>
    <mergeCell ref="A29:N29"/>
    <mergeCell ref="M73:N73"/>
    <mergeCell ref="B74:C74"/>
    <mergeCell ref="A94:N94"/>
    <mergeCell ref="A71:N71"/>
    <mergeCell ref="A33:N33"/>
    <mergeCell ref="A66:N66"/>
    <mergeCell ref="A36:N36"/>
    <mergeCell ref="A39:A41"/>
    <mergeCell ref="B39:B40"/>
    <mergeCell ref="C39:N39"/>
    <mergeCell ref="C40:D40"/>
    <mergeCell ref="E40:F40"/>
    <mergeCell ref="G40:H40"/>
    <mergeCell ref="I40:J40"/>
    <mergeCell ref="K40:L40"/>
    <mergeCell ref="M40:N40"/>
    <mergeCell ref="A163:N163"/>
    <mergeCell ref="A136:A138"/>
    <mergeCell ref="B136:B137"/>
    <mergeCell ref="C136:N136"/>
    <mergeCell ref="C137:D137"/>
    <mergeCell ref="E137:F137"/>
    <mergeCell ref="G137:H137"/>
    <mergeCell ref="I137:J137"/>
    <mergeCell ref="K137:L137"/>
    <mergeCell ref="M137:N137"/>
    <mergeCell ref="B138:C138"/>
    <mergeCell ref="A160:N160"/>
    <mergeCell ref="A161:N161"/>
    <mergeCell ref="A162:N162"/>
    <mergeCell ref="A158:N158"/>
    <mergeCell ref="A159:N159"/>
  </mergeCells>
  <hyperlinks>
    <hyperlink ref="A1" location="Inhalt!A1" display="Zurück zum Inhalt" xr:uid="{00000000-0004-0000-1400-000000000000}"/>
  </hyperlink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12"/>
  <dimension ref="A1:N176"/>
  <sheetViews>
    <sheetView zoomScale="80" zoomScaleNormal="80" workbookViewId="0">
      <pane xSplit="1" topLeftCell="B1" activePane="topRight" state="frozen"/>
      <selection pane="topRight"/>
    </sheetView>
  </sheetViews>
  <sheetFormatPr baseColWidth="10" defaultColWidth="11.125" defaultRowHeight="14.45" customHeight="1"/>
  <cols>
    <col min="1" max="1" width="23.5" style="583" customWidth="1"/>
    <col min="2" max="12" width="11.125" style="583" customWidth="1"/>
    <col min="13" max="16384" width="11.125" style="583"/>
  </cols>
  <sheetData>
    <row r="1" spans="1:14" ht="14.45" customHeight="1">
      <c r="A1" s="488" t="s">
        <v>688</v>
      </c>
      <c r="D1" s="588"/>
      <c r="F1" s="588"/>
      <c r="H1" s="588"/>
      <c r="J1" s="588"/>
      <c r="L1" s="588"/>
    </row>
    <row r="3" spans="1:14" ht="24" customHeight="1">
      <c r="A3" s="1040">
        <v>2022</v>
      </c>
      <c r="B3" s="1040"/>
      <c r="C3" s="1040"/>
      <c r="D3" s="1040"/>
      <c r="E3" s="1040"/>
      <c r="F3" s="1040"/>
      <c r="G3" s="1040"/>
      <c r="H3" s="1040"/>
      <c r="I3" s="1040"/>
      <c r="J3" s="1040"/>
      <c r="K3" s="1040"/>
      <c r="L3" s="1040"/>
    </row>
    <row r="5" spans="1:14" ht="14.45" customHeight="1">
      <c r="A5" s="1108" t="s">
        <v>647</v>
      </c>
      <c r="B5" s="1108"/>
      <c r="C5" s="1108"/>
      <c r="D5" s="1108"/>
      <c r="E5" s="1108"/>
      <c r="F5" s="1108"/>
      <c r="G5" s="1108"/>
      <c r="H5" s="1108"/>
      <c r="I5" s="1108"/>
      <c r="J5" s="1108"/>
      <c r="K5" s="1108"/>
      <c r="L5" s="1108"/>
    </row>
    <row r="6" spans="1:14" ht="14.45" customHeight="1">
      <c r="A6" s="1109" t="s">
        <v>311</v>
      </c>
      <c r="B6" s="1136" t="s">
        <v>312</v>
      </c>
      <c r="C6" s="1099" t="s">
        <v>314</v>
      </c>
      <c r="D6" s="1138"/>
      <c r="E6" s="1138"/>
      <c r="F6" s="1138"/>
      <c r="G6" s="1138"/>
      <c r="H6" s="1138"/>
      <c r="I6" s="1138"/>
      <c r="J6" s="1138"/>
      <c r="K6" s="1138"/>
      <c r="L6" s="1139"/>
    </row>
    <row r="7" spans="1:14" ht="60" customHeight="1">
      <c r="A7" s="1110"/>
      <c r="B7" s="1053"/>
      <c r="C7" s="1099" t="s">
        <v>782</v>
      </c>
      <c r="D7" s="1100"/>
      <c r="E7" s="1099" t="s">
        <v>783</v>
      </c>
      <c r="F7" s="1100"/>
      <c r="G7" s="1099" t="s">
        <v>784</v>
      </c>
      <c r="H7" s="1100"/>
      <c r="I7" s="1099" t="s">
        <v>785</v>
      </c>
      <c r="J7" s="1100"/>
      <c r="K7" s="1099" t="s">
        <v>786</v>
      </c>
      <c r="L7" s="1139"/>
    </row>
    <row r="8" spans="1:14" ht="14.45" customHeight="1" thickBot="1">
      <c r="A8" s="1111"/>
      <c r="B8" s="1147" t="s">
        <v>313</v>
      </c>
      <c r="C8" s="1148"/>
      <c r="D8" s="776" t="s">
        <v>317</v>
      </c>
      <c r="E8" s="738" t="s">
        <v>313</v>
      </c>
      <c r="F8" s="796" t="s">
        <v>317</v>
      </c>
      <c r="G8" s="738" t="s">
        <v>313</v>
      </c>
      <c r="H8" s="796" t="s">
        <v>317</v>
      </c>
      <c r="I8" s="745" t="s">
        <v>313</v>
      </c>
      <c r="J8" s="796" t="s">
        <v>317</v>
      </c>
      <c r="K8" s="736" t="s">
        <v>313</v>
      </c>
      <c r="L8" s="835" t="s">
        <v>317</v>
      </c>
    </row>
    <row r="9" spans="1:14" ht="14.45" customHeight="1">
      <c r="A9" s="208" t="s">
        <v>84</v>
      </c>
      <c r="B9" s="781">
        <v>9644</v>
      </c>
      <c r="C9" s="62">
        <v>2157</v>
      </c>
      <c r="D9" s="850">
        <v>22.366238075487349</v>
      </c>
      <c r="E9" s="62">
        <v>2253</v>
      </c>
      <c r="F9" s="850">
        <v>23.361675653255901</v>
      </c>
      <c r="G9" s="62">
        <v>2469</v>
      </c>
      <c r="H9" s="850">
        <v>25.601410203235169</v>
      </c>
      <c r="I9" s="62">
        <v>592</v>
      </c>
      <c r="J9" s="850">
        <v>6.1385317295727919</v>
      </c>
      <c r="K9" s="62">
        <v>2173</v>
      </c>
      <c r="L9" s="74">
        <v>22.532144338448777</v>
      </c>
      <c r="N9" s="589"/>
    </row>
    <row r="10" spans="1:14" ht="14.45" customHeight="1">
      <c r="A10" s="209" t="s">
        <v>85</v>
      </c>
      <c r="B10" s="782">
        <v>10085</v>
      </c>
      <c r="C10" s="778">
        <v>242</v>
      </c>
      <c r="D10" s="851">
        <v>2.3996033713435798</v>
      </c>
      <c r="E10" s="778">
        <v>5002</v>
      </c>
      <c r="F10" s="851">
        <v>49.598413485374323</v>
      </c>
      <c r="G10" s="778">
        <v>2798</v>
      </c>
      <c r="H10" s="851">
        <v>27.744174516608826</v>
      </c>
      <c r="I10" s="778">
        <v>1210</v>
      </c>
      <c r="J10" s="851">
        <v>11.998016856717898</v>
      </c>
      <c r="K10" s="778">
        <v>833</v>
      </c>
      <c r="L10" s="75">
        <v>8.2597917699553793</v>
      </c>
      <c r="N10" s="589"/>
    </row>
    <row r="11" spans="1:14" ht="14.45" customHeight="1">
      <c r="A11" s="210" t="s">
        <v>86</v>
      </c>
      <c r="B11" s="783">
        <v>2787</v>
      </c>
      <c r="C11" s="779">
        <v>889</v>
      </c>
      <c r="D11" s="852">
        <v>31.898098313598851</v>
      </c>
      <c r="E11" s="779">
        <v>264</v>
      </c>
      <c r="F11" s="852">
        <v>9.4725511302475773</v>
      </c>
      <c r="G11" s="779">
        <v>861</v>
      </c>
      <c r="H11" s="852">
        <v>30.893433799784713</v>
      </c>
      <c r="I11" s="779">
        <v>153</v>
      </c>
      <c r="J11" s="852">
        <v>5.4897739504843921</v>
      </c>
      <c r="K11" s="779">
        <v>620</v>
      </c>
      <c r="L11" s="76">
        <v>22.246142805884464</v>
      </c>
      <c r="N11" s="589"/>
    </row>
    <row r="12" spans="1:14" ht="14.45" customHeight="1">
      <c r="A12" s="209" t="s">
        <v>87</v>
      </c>
      <c r="B12" s="782">
        <v>1993</v>
      </c>
      <c r="C12" s="778">
        <v>1176</v>
      </c>
      <c r="D12" s="851">
        <v>59.006522829904661</v>
      </c>
      <c r="E12" s="778">
        <v>57</v>
      </c>
      <c r="F12" s="851">
        <v>2.8600100351229303</v>
      </c>
      <c r="G12" s="778">
        <v>435</v>
      </c>
      <c r="H12" s="851">
        <v>21.826392373306572</v>
      </c>
      <c r="I12" s="778">
        <v>199</v>
      </c>
      <c r="J12" s="851">
        <v>9.9849473156046162</v>
      </c>
      <c r="K12" s="778">
        <v>126</v>
      </c>
      <c r="L12" s="75">
        <v>6.3221274460612138</v>
      </c>
      <c r="N12" s="589"/>
    </row>
    <row r="13" spans="1:14" ht="14.45" customHeight="1">
      <c r="A13" s="210" t="s">
        <v>88</v>
      </c>
      <c r="B13" s="783">
        <v>477</v>
      </c>
      <c r="C13" s="779">
        <v>56</v>
      </c>
      <c r="D13" s="852">
        <v>11.740041928721174</v>
      </c>
      <c r="E13" s="779">
        <v>105</v>
      </c>
      <c r="F13" s="852">
        <v>22.012578616352201</v>
      </c>
      <c r="G13" s="779">
        <v>185</v>
      </c>
      <c r="H13" s="852">
        <v>38.784067085953879</v>
      </c>
      <c r="I13" s="779">
        <v>28</v>
      </c>
      <c r="J13" s="852">
        <v>5.8700209643605872</v>
      </c>
      <c r="K13" s="779">
        <v>103</v>
      </c>
      <c r="L13" s="76">
        <v>21.59329140461216</v>
      </c>
      <c r="N13" s="589"/>
    </row>
    <row r="14" spans="1:14" ht="14.45" customHeight="1">
      <c r="A14" s="209" t="s">
        <v>89</v>
      </c>
      <c r="B14" s="782">
        <v>1165</v>
      </c>
      <c r="C14" s="778">
        <v>64</v>
      </c>
      <c r="D14" s="851">
        <v>5.4935622317596566</v>
      </c>
      <c r="E14" s="778">
        <v>169</v>
      </c>
      <c r="F14" s="851">
        <v>14.506437768240342</v>
      </c>
      <c r="G14" s="778">
        <v>612</v>
      </c>
      <c r="H14" s="851">
        <v>52.532188841201723</v>
      </c>
      <c r="I14" s="778">
        <v>82</v>
      </c>
      <c r="J14" s="851">
        <v>7.0386266094420602</v>
      </c>
      <c r="K14" s="778">
        <v>238</v>
      </c>
      <c r="L14" s="75">
        <v>20.429184549356222</v>
      </c>
      <c r="N14" s="589"/>
    </row>
    <row r="15" spans="1:14" ht="14.45" customHeight="1">
      <c r="A15" s="210" t="s">
        <v>90</v>
      </c>
      <c r="B15" s="783">
        <v>4434</v>
      </c>
      <c r="C15" s="779">
        <v>972</v>
      </c>
      <c r="D15" s="852">
        <v>21.921515561569688</v>
      </c>
      <c r="E15" s="779">
        <v>408</v>
      </c>
      <c r="F15" s="852">
        <v>9.2016238159675225</v>
      </c>
      <c r="G15" s="779">
        <v>2007</v>
      </c>
      <c r="H15" s="852">
        <v>45.263870094722598</v>
      </c>
      <c r="I15" s="779">
        <v>246</v>
      </c>
      <c r="J15" s="852">
        <v>5.5480378890392421</v>
      </c>
      <c r="K15" s="779">
        <v>801</v>
      </c>
      <c r="L15" s="76">
        <v>18.064952638700948</v>
      </c>
      <c r="N15" s="589"/>
    </row>
    <row r="16" spans="1:14" ht="14.45" customHeight="1">
      <c r="A16" s="209" t="s">
        <v>91</v>
      </c>
      <c r="B16" s="782">
        <v>1134</v>
      </c>
      <c r="C16" s="778">
        <v>334</v>
      </c>
      <c r="D16" s="851">
        <v>29.453262786596117</v>
      </c>
      <c r="E16" s="778">
        <v>113</v>
      </c>
      <c r="F16" s="851">
        <v>9.9647266313932974</v>
      </c>
      <c r="G16" s="778">
        <v>388</v>
      </c>
      <c r="H16" s="851">
        <v>34.215167548500879</v>
      </c>
      <c r="I16" s="778">
        <v>242</v>
      </c>
      <c r="J16" s="851">
        <v>21.340388007054674</v>
      </c>
      <c r="K16" s="778">
        <v>57</v>
      </c>
      <c r="L16" s="75">
        <v>5.0264550264550261</v>
      </c>
      <c r="N16" s="589"/>
    </row>
    <row r="17" spans="1:14" ht="14.45" customHeight="1">
      <c r="A17" s="210" t="s">
        <v>92</v>
      </c>
      <c r="B17" s="783">
        <v>5802</v>
      </c>
      <c r="C17" s="779">
        <v>539</v>
      </c>
      <c r="D17" s="852">
        <v>9.2899000344708718</v>
      </c>
      <c r="E17" s="779">
        <v>2041</v>
      </c>
      <c r="F17" s="852">
        <v>35.177524991382278</v>
      </c>
      <c r="G17" s="779">
        <v>1454</v>
      </c>
      <c r="H17" s="852">
        <v>25.060324026197861</v>
      </c>
      <c r="I17" s="779">
        <v>1155</v>
      </c>
      <c r="J17" s="852">
        <v>19.906928645294723</v>
      </c>
      <c r="K17" s="779">
        <v>613</v>
      </c>
      <c r="L17" s="76">
        <v>10.565322302654257</v>
      </c>
      <c r="N17" s="589"/>
    </row>
    <row r="18" spans="1:14" ht="14.45" customHeight="1">
      <c r="A18" s="209" t="s">
        <v>93</v>
      </c>
      <c r="B18" s="782">
        <v>10651</v>
      </c>
      <c r="C18" s="778">
        <v>1639</v>
      </c>
      <c r="D18" s="851">
        <v>15.388226457609614</v>
      </c>
      <c r="E18" s="778">
        <v>2763</v>
      </c>
      <c r="F18" s="851">
        <v>25.941226175945921</v>
      </c>
      <c r="G18" s="778">
        <v>3841</v>
      </c>
      <c r="H18" s="851">
        <v>36.062341564172378</v>
      </c>
      <c r="I18" s="778">
        <v>1565</v>
      </c>
      <c r="J18" s="851">
        <v>14.693456013519857</v>
      </c>
      <c r="K18" s="778">
        <v>843</v>
      </c>
      <c r="L18" s="75">
        <v>7.9147497887522302</v>
      </c>
      <c r="N18" s="589"/>
    </row>
    <row r="19" spans="1:14" ht="14.45" customHeight="1">
      <c r="A19" s="210" t="s">
        <v>94</v>
      </c>
      <c r="B19" s="783">
        <v>2600</v>
      </c>
      <c r="C19" s="779">
        <v>626</v>
      </c>
      <c r="D19" s="852">
        <v>24.076923076923077</v>
      </c>
      <c r="E19" s="779">
        <v>559</v>
      </c>
      <c r="F19" s="852">
        <v>21.5</v>
      </c>
      <c r="G19" s="779">
        <v>914</v>
      </c>
      <c r="H19" s="852">
        <v>35.153846153846153</v>
      </c>
      <c r="I19" s="779">
        <v>247</v>
      </c>
      <c r="J19" s="852">
        <v>9.5</v>
      </c>
      <c r="K19" s="779">
        <v>254</v>
      </c>
      <c r="L19" s="76">
        <v>9.7692307692307683</v>
      </c>
      <c r="N19" s="589"/>
    </row>
    <row r="20" spans="1:14" ht="14.45" customHeight="1">
      <c r="A20" s="209" t="s">
        <v>95</v>
      </c>
      <c r="B20" s="782">
        <v>490</v>
      </c>
      <c r="C20" s="778">
        <v>44</v>
      </c>
      <c r="D20" s="851">
        <v>8.9795918367346932</v>
      </c>
      <c r="E20" s="778">
        <v>227</v>
      </c>
      <c r="F20" s="851">
        <v>46.326530612244895</v>
      </c>
      <c r="G20" s="778">
        <v>192</v>
      </c>
      <c r="H20" s="851">
        <v>39.183673469387756</v>
      </c>
      <c r="I20" s="778">
        <v>14</v>
      </c>
      <c r="J20" s="851">
        <v>2.8571428571428572</v>
      </c>
      <c r="K20" s="778">
        <v>13</v>
      </c>
      <c r="L20" s="75">
        <v>2.6530612244897958</v>
      </c>
      <c r="N20" s="589"/>
    </row>
    <row r="21" spans="1:14" ht="14.45" customHeight="1">
      <c r="A21" s="210" t="s">
        <v>96</v>
      </c>
      <c r="B21" s="783">
        <v>3072</v>
      </c>
      <c r="C21" s="779">
        <v>586</v>
      </c>
      <c r="D21" s="852">
        <v>19.075520833333336</v>
      </c>
      <c r="E21" s="779">
        <v>71</v>
      </c>
      <c r="F21" s="852">
        <v>2.311197916666667</v>
      </c>
      <c r="G21" s="779">
        <v>2147</v>
      </c>
      <c r="H21" s="852">
        <v>69.889322916666657</v>
      </c>
      <c r="I21" s="779">
        <v>178</v>
      </c>
      <c r="J21" s="852">
        <v>5.7942708333333339</v>
      </c>
      <c r="K21" s="779">
        <v>90</v>
      </c>
      <c r="L21" s="76">
        <v>2.9296875</v>
      </c>
      <c r="N21" s="589"/>
    </row>
    <row r="22" spans="1:14" ht="14.45" customHeight="1">
      <c r="A22" s="209" t="s">
        <v>97</v>
      </c>
      <c r="B22" s="782">
        <v>1812</v>
      </c>
      <c r="C22" s="778">
        <v>671</v>
      </c>
      <c r="D22" s="851">
        <v>37.030905077262695</v>
      </c>
      <c r="E22" s="778">
        <v>203</v>
      </c>
      <c r="F22" s="851">
        <v>11.203090507726269</v>
      </c>
      <c r="G22" s="778">
        <v>580</v>
      </c>
      <c r="H22" s="851">
        <v>32.00883002207506</v>
      </c>
      <c r="I22" s="778">
        <v>275</v>
      </c>
      <c r="J22" s="851">
        <v>15.176600441501103</v>
      </c>
      <c r="K22" s="778">
        <v>83</v>
      </c>
      <c r="L22" s="75">
        <v>4.5805739514348787</v>
      </c>
      <c r="N22" s="589"/>
    </row>
    <row r="23" spans="1:14" ht="14.45" customHeight="1">
      <c r="A23" s="210" t="s">
        <v>98</v>
      </c>
      <c r="B23" s="783">
        <v>1835</v>
      </c>
      <c r="C23" s="779">
        <v>113</v>
      </c>
      <c r="D23" s="852">
        <v>6.1580381471389645</v>
      </c>
      <c r="E23" s="779">
        <v>635</v>
      </c>
      <c r="F23" s="852">
        <v>34.604904632152589</v>
      </c>
      <c r="G23" s="779">
        <v>534</v>
      </c>
      <c r="H23" s="852">
        <v>29.100817438692101</v>
      </c>
      <c r="I23" s="779">
        <v>345</v>
      </c>
      <c r="J23" s="852">
        <v>18.801089918256132</v>
      </c>
      <c r="K23" s="779">
        <v>208</v>
      </c>
      <c r="L23" s="76">
        <v>11.335149863760217</v>
      </c>
      <c r="N23" s="589"/>
    </row>
    <row r="24" spans="1:14" ht="14.45" customHeight="1" thickBot="1">
      <c r="A24" s="209" t="s">
        <v>99</v>
      </c>
      <c r="B24" s="784">
        <v>1342</v>
      </c>
      <c r="C24" s="64">
        <v>314</v>
      </c>
      <c r="D24" s="851">
        <v>23.397913561847989</v>
      </c>
      <c r="E24" s="64">
        <v>25</v>
      </c>
      <c r="F24" s="851">
        <v>1.8628912071535022</v>
      </c>
      <c r="G24" s="64">
        <v>700</v>
      </c>
      <c r="H24" s="851">
        <v>52.16095380029806</v>
      </c>
      <c r="I24" s="64">
        <v>279</v>
      </c>
      <c r="J24" s="851">
        <v>20.789865871833086</v>
      </c>
      <c r="K24" s="64">
        <v>24</v>
      </c>
      <c r="L24" s="75">
        <v>1.7883755588673622</v>
      </c>
      <c r="N24" s="589"/>
    </row>
    <row r="25" spans="1:14" ht="14.45" customHeight="1">
      <c r="A25" s="211" t="s">
        <v>100</v>
      </c>
      <c r="B25" s="785">
        <v>47183</v>
      </c>
      <c r="C25" s="61">
        <v>6452</v>
      </c>
      <c r="D25" s="853">
        <v>13.674416633109383</v>
      </c>
      <c r="E25" s="61">
        <v>14162</v>
      </c>
      <c r="F25" s="853">
        <v>30.01504779263718</v>
      </c>
      <c r="G25" s="61">
        <v>15006</v>
      </c>
      <c r="H25" s="853">
        <v>31.803827649789117</v>
      </c>
      <c r="I25" s="61">
        <v>5484</v>
      </c>
      <c r="J25" s="853">
        <v>11.622830256660238</v>
      </c>
      <c r="K25" s="61">
        <v>6079</v>
      </c>
      <c r="L25" s="77">
        <v>12.883877667804081</v>
      </c>
      <c r="N25" s="589"/>
    </row>
    <row r="26" spans="1:14" ht="14.45" customHeight="1">
      <c r="A26" s="212" t="s">
        <v>101</v>
      </c>
      <c r="B26" s="786">
        <v>12140</v>
      </c>
      <c r="C26" s="780">
        <v>3970</v>
      </c>
      <c r="D26" s="854">
        <v>32.701812191103791</v>
      </c>
      <c r="E26" s="780">
        <v>733</v>
      </c>
      <c r="F26" s="854">
        <v>6.0378912685337722</v>
      </c>
      <c r="G26" s="780">
        <v>5111</v>
      </c>
      <c r="H26" s="854">
        <v>42.100494233937397</v>
      </c>
      <c r="I26" s="780">
        <v>1326</v>
      </c>
      <c r="J26" s="854">
        <v>10.922570016474465</v>
      </c>
      <c r="K26" s="780">
        <v>1000</v>
      </c>
      <c r="L26" s="78">
        <v>8.2372322899505761</v>
      </c>
      <c r="N26" s="589"/>
    </row>
    <row r="27" spans="1:14" ht="14.45" customHeight="1">
      <c r="A27" s="214" t="s">
        <v>102</v>
      </c>
      <c r="B27" s="787">
        <v>59323</v>
      </c>
      <c r="C27" s="215">
        <v>10422</v>
      </c>
      <c r="D27" s="855">
        <v>17.568228174569729</v>
      </c>
      <c r="E27" s="215">
        <v>14895</v>
      </c>
      <c r="F27" s="855">
        <v>25.108305379026685</v>
      </c>
      <c r="G27" s="215">
        <v>20117</v>
      </c>
      <c r="H27" s="855">
        <v>33.910962021475648</v>
      </c>
      <c r="I27" s="215">
        <v>6810</v>
      </c>
      <c r="J27" s="855">
        <v>11.479527333411998</v>
      </c>
      <c r="K27" s="215">
        <v>7079</v>
      </c>
      <c r="L27" s="400">
        <v>11.932977091515937</v>
      </c>
      <c r="N27" s="589"/>
    </row>
    <row r="28" spans="1:14" ht="14.45" customHeight="1">
      <c r="A28" s="1207" t="s">
        <v>787</v>
      </c>
      <c r="B28" s="1207"/>
      <c r="C28" s="1207"/>
      <c r="D28" s="1207"/>
      <c r="E28" s="1207"/>
      <c r="F28" s="1207"/>
      <c r="G28" s="1207"/>
      <c r="H28" s="1207"/>
      <c r="I28" s="1207"/>
      <c r="J28" s="1207"/>
      <c r="K28" s="1207"/>
      <c r="L28" s="1207"/>
    </row>
    <row r="29" spans="1:14" ht="26.25" customHeight="1">
      <c r="A29" s="1205" t="s">
        <v>842</v>
      </c>
      <c r="B29" s="1205"/>
      <c r="C29" s="1205"/>
      <c r="D29" s="1205"/>
      <c r="E29" s="1205"/>
      <c r="F29" s="1205"/>
      <c r="G29" s="1205"/>
      <c r="H29" s="1205"/>
      <c r="I29" s="1205"/>
      <c r="J29" s="1205"/>
      <c r="K29" s="1205"/>
      <c r="L29" s="1205"/>
    </row>
    <row r="30" spans="1:14" ht="28.15" customHeight="1">
      <c r="A30" s="1205" t="s">
        <v>843</v>
      </c>
      <c r="B30" s="1205"/>
      <c r="C30" s="1205"/>
      <c r="D30" s="1205"/>
      <c r="E30" s="1205"/>
      <c r="F30" s="1205"/>
      <c r="G30" s="1205"/>
      <c r="H30" s="1205"/>
      <c r="I30" s="1205"/>
      <c r="J30" s="1205"/>
      <c r="K30" s="1205"/>
      <c r="L30" s="1205"/>
    </row>
    <row r="31" spans="1:14" ht="29.45" customHeight="1">
      <c r="A31" s="1205" t="s">
        <v>844</v>
      </c>
      <c r="B31" s="1205"/>
      <c r="C31" s="1205"/>
      <c r="D31" s="1205"/>
      <c r="E31" s="1205"/>
      <c r="F31" s="1205"/>
      <c r="G31" s="1205"/>
      <c r="H31" s="1205"/>
      <c r="I31" s="1205"/>
      <c r="J31" s="1205"/>
      <c r="K31" s="1205"/>
      <c r="L31" s="1205"/>
    </row>
    <row r="32" spans="1:14" ht="37.5" customHeight="1">
      <c r="A32" s="1205" t="s">
        <v>845</v>
      </c>
      <c r="B32" s="1205"/>
      <c r="C32" s="1205"/>
      <c r="D32" s="1205"/>
      <c r="E32" s="1205"/>
      <c r="F32" s="1205"/>
      <c r="G32" s="1205"/>
      <c r="H32" s="1205"/>
      <c r="I32" s="1205"/>
      <c r="J32" s="1205"/>
      <c r="K32" s="1205"/>
      <c r="L32" s="1205"/>
    </row>
    <row r="33" spans="1:13" ht="17.45" customHeight="1">
      <c r="A33" s="1202" t="s">
        <v>788</v>
      </c>
      <c r="B33" s="1202"/>
      <c r="C33" s="1202"/>
      <c r="D33" s="1202"/>
      <c r="E33" s="1202"/>
      <c r="F33" s="1202"/>
      <c r="G33" s="1202"/>
      <c r="H33" s="1202"/>
      <c r="I33" s="1202"/>
      <c r="J33" s="1202"/>
      <c r="K33" s="1202"/>
      <c r="L33" s="1202"/>
    </row>
    <row r="34" spans="1:13" ht="14.45" customHeight="1">
      <c r="A34" s="1203" t="s">
        <v>789</v>
      </c>
      <c r="B34" s="1203"/>
      <c r="C34" s="1203"/>
      <c r="D34" s="1203"/>
      <c r="E34" s="1203"/>
      <c r="F34" s="1203"/>
      <c r="G34" s="1203"/>
      <c r="H34" s="1203"/>
      <c r="I34" s="1203"/>
      <c r="J34" s="1203"/>
      <c r="K34" s="1203"/>
      <c r="L34" s="1203"/>
    </row>
    <row r="35" spans="1:13" ht="22.5" customHeight="1">
      <c r="A35" s="1201" t="s">
        <v>790</v>
      </c>
      <c r="B35" s="1201"/>
      <c r="C35" s="1201"/>
      <c r="D35" s="1201"/>
      <c r="E35" s="1201"/>
      <c r="F35" s="1201"/>
      <c r="G35" s="1201"/>
      <c r="H35" s="1201"/>
      <c r="I35" s="1201"/>
      <c r="J35" s="1201"/>
      <c r="K35" s="1201"/>
      <c r="L35" s="1201"/>
    </row>
    <row r="36" spans="1:13" ht="14.45" customHeight="1">
      <c r="A36" s="145"/>
      <c r="B36" s="145"/>
      <c r="C36" s="145"/>
      <c r="D36" s="145"/>
      <c r="E36" s="145"/>
      <c r="F36" s="145"/>
      <c r="G36" s="145"/>
      <c r="H36" s="145"/>
      <c r="I36" s="145"/>
      <c r="J36" s="145"/>
      <c r="K36" s="145"/>
      <c r="L36" s="145"/>
    </row>
    <row r="37" spans="1:13" ht="14.45" customHeight="1">
      <c r="D37" s="588"/>
      <c r="F37" s="588"/>
      <c r="H37" s="588"/>
      <c r="J37" s="588"/>
      <c r="L37" s="588"/>
    </row>
    <row r="38" spans="1:13" ht="24" customHeight="1">
      <c r="A38" s="1040">
        <v>2021</v>
      </c>
      <c r="B38" s="1040"/>
      <c r="C38" s="1040"/>
      <c r="D38" s="1040"/>
      <c r="E38" s="1040"/>
      <c r="F38" s="1040"/>
      <c r="G38" s="1040"/>
      <c r="H38" s="1040"/>
      <c r="I38" s="1040"/>
      <c r="J38" s="1040"/>
      <c r="K38" s="1040"/>
      <c r="L38" s="1040"/>
    </row>
    <row r="39" spans="1:13" ht="14.45" customHeight="1">
      <c r="A39" s="143"/>
      <c r="D39" s="588"/>
      <c r="F39" s="588"/>
      <c r="H39" s="588"/>
      <c r="J39" s="588"/>
      <c r="L39" s="588"/>
    </row>
    <row r="40" spans="1:13" ht="14.45" customHeight="1">
      <c r="A40" s="1108" t="s">
        <v>648</v>
      </c>
      <c r="B40" s="1108"/>
      <c r="C40" s="1108"/>
      <c r="D40" s="1108"/>
      <c r="E40" s="1108"/>
      <c r="F40" s="1108"/>
      <c r="G40" s="1108"/>
      <c r="H40" s="1108"/>
      <c r="I40" s="1108"/>
      <c r="J40" s="1108"/>
      <c r="K40" s="1108"/>
      <c r="L40" s="1108"/>
    </row>
    <row r="41" spans="1:13" ht="14.45" customHeight="1">
      <c r="A41" s="1109" t="s">
        <v>311</v>
      </c>
      <c r="B41" s="1136" t="s">
        <v>312</v>
      </c>
      <c r="C41" s="1099" t="s">
        <v>314</v>
      </c>
      <c r="D41" s="1138"/>
      <c r="E41" s="1138"/>
      <c r="F41" s="1138"/>
      <c r="G41" s="1138"/>
      <c r="H41" s="1138"/>
      <c r="I41" s="1138"/>
      <c r="J41" s="1138"/>
      <c r="K41" s="1138"/>
      <c r="L41" s="1139"/>
    </row>
    <row r="42" spans="1:13" ht="60" customHeight="1">
      <c r="A42" s="1110"/>
      <c r="B42" s="1053"/>
      <c r="C42" s="1099" t="s">
        <v>782</v>
      </c>
      <c r="D42" s="1100"/>
      <c r="E42" s="1099" t="s">
        <v>783</v>
      </c>
      <c r="F42" s="1100"/>
      <c r="G42" s="1099" t="s">
        <v>784</v>
      </c>
      <c r="H42" s="1100"/>
      <c r="I42" s="1099" t="s">
        <v>785</v>
      </c>
      <c r="J42" s="1100"/>
      <c r="K42" s="1099" t="s">
        <v>786</v>
      </c>
      <c r="L42" s="1139"/>
    </row>
    <row r="43" spans="1:13" ht="14.45" customHeight="1" thickBot="1">
      <c r="A43" s="1111"/>
      <c r="B43" s="1147" t="s">
        <v>313</v>
      </c>
      <c r="C43" s="1148"/>
      <c r="D43" s="776" t="s">
        <v>317</v>
      </c>
      <c r="E43" s="738" t="s">
        <v>313</v>
      </c>
      <c r="F43" s="796" t="s">
        <v>317</v>
      </c>
      <c r="G43" s="738" t="s">
        <v>313</v>
      </c>
      <c r="H43" s="796" t="s">
        <v>317</v>
      </c>
      <c r="I43" s="738" t="s">
        <v>313</v>
      </c>
      <c r="J43" s="796" t="s">
        <v>317</v>
      </c>
      <c r="K43" s="736" t="s">
        <v>313</v>
      </c>
      <c r="L43" s="835" t="s">
        <v>317</v>
      </c>
    </row>
    <row r="44" spans="1:13" ht="14.45" customHeight="1">
      <c r="A44" s="208" t="s">
        <v>84</v>
      </c>
      <c r="B44" s="781">
        <v>9482</v>
      </c>
      <c r="C44" s="62">
        <v>2182</v>
      </c>
      <c r="D44" s="850">
        <f>C44/B44*100</f>
        <v>23.012022780004219</v>
      </c>
      <c r="E44" s="62">
        <v>2339</v>
      </c>
      <c r="F44" s="850">
        <f>E44/B44*100</f>
        <v>24.667791605146594</v>
      </c>
      <c r="G44" s="62">
        <v>2364</v>
      </c>
      <c r="H44" s="850">
        <f>G44/B44*100</f>
        <v>24.931449061379457</v>
      </c>
      <c r="I44" s="62">
        <v>578</v>
      </c>
      <c r="J44" s="850">
        <f>I44/B44*100</f>
        <v>6.0957603881037752</v>
      </c>
      <c r="K44" s="62">
        <v>2019</v>
      </c>
      <c r="L44" s="74">
        <f>K44/B44*100</f>
        <v>21.292976165365957</v>
      </c>
      <c r="M44" s="589"/>
    </row>
    <row r="45" spans="1:13" ht="14.45" customHeight="1">
      <c r="A45" s="209" t="s">
        <v>85</v>
      </c>
      <c r="B45" s="782">
        <v>9850</v>
      </c>
      <c r="C45" s="778">
        <v>248</v>
      </c>
      <c r="D45" s="851">
        <f t="shared" ref="D45:D62" si="0">C45/B45*100</f>
        <v>2.5177664974619289</v>
      </c>
      <c r="E45" s="778">
        <v>5082</v>
      </c>
      <c r="F45" s="851">
        <f>E45/B45*100</f>
        <v>51.593908629441621</v>
      </c>
      <c r="G45" s="778">
        <v>2576</v>
      </c>
      <c r="H45" s="851">
        <f t="shared" ref="H45:H62" si="1">G45/B45*100</f>
        <v>26.152284263959391</v>
      </c>
      <c r="I45" s="778">
        <v>1154</v>
      </c>
      <c r="J45" s="851">
        <f t="shared" ref="J45:J62" si="2">I45/B45*100</f>
        <v>11.715736040609137</v>
      </c>
      <c r="K45" s="778">
        <v>790</v>
      </c>
      <c r="L45" s="75">
        <f t="shared" ref="L45:L62" si="3">K45/B45*100</f>
        <v>8.0203045685279175</v>
      </c>
      <c r="M45" s="589"/>
    </row>
    <row r="46" spans="1:13" ht="14.45" customHeight="1">
      <c r="A46" s="210" t="s">
        <v>86</v>
      </c>
      <c r="B46" s="783">
        <v>2718</v>
      </c>
      <c r="C46" s="779">
        <v>893</v>
      </c>
      <c r="D46" s="852">
        <f t="shared" si="0"/>
        <v>32.855040470934512</v>
      </c>
      <c r="E46" s="779">
        <v>204</v>
      </c>
      <c r="F46" s="852">
        <f t="shared" ref="F46:F62" si="4">E46/B46*100</f>
        <v>7.5055187637969087</v>
      </c>
      <c r="G46" s="779">
        <v>829</v>
      </c>
      <c r="H46" s="852">
        <f t="shared" si="1"/>
        <v>30.500367917586463</v>
      </c>
      <c r="I46" s="779">
        <v>186</v>
      </c>
      <c r="J46" s="852">
        <f t="shared" si="2"/>
        <v>6.8432671081677707</v>
      </c>
      <c r="K46" s="779">
        <v>606</v>
      </c>
      <c r="L46" s="76">
        <f t="shared" si="3"/>
        <v>22.29580573951435</v>
      </c>
      <c r="M46" s="589"/>
    </row>
    <row r="47" spans="1:13" ht="14.45" customHeight="1">
      <c r="A47" s="209" t="s">
        <v>87</v>
      </c>
      <c r="B47" s="782">
        <v>1964</v>
      </c>
      <c r="C47" s="778">
        <v>1183</v>
      </c>
      <c r="D47" s="851">
        <f t="shared" si="0"/>
        <v>60.234215885947052</v>
      </c>
      <c r="E47" s="778">
        <v>53</v>
      </c>
      <c r="F47" s="851">
        <f t="shared" si="4"/>
        <v>2.6985743380855398</v>
      </c>
      <c r="G47" s="778">
        <v>399</v>
      </c>
      <c r="H47" s="851">
        <f t="shared" si="1"/>
        <v>20.315682281059065</v>
      </c>
      <c r="I47" s="778">
        <v>200</v>
      </c>
      <c r="J47" s="851">
        <f t="shared" si="2"/>
        <v>10.183299389002038</v>
      </c>
      <c r="K47" s="778">
        <v>129</v>
      </c>
      <c r="L47" s="75">
        <f t="shared" si="3"/>
        <v>6.5682281059063135</v>
      </c>
      <c r="M47" s="589"/>
    </row>
    <row r="48" spans="1:13" ht="14.45" customHeight="1">
      <c r="A48" s="210" t="s">
        <v>88</v>
      </c>
      <c r="B48" s="783">
        <v>469</v>
      </c>
      <c r="C48" s="779">
        <v>53</v>
      </c>
      <c r="D48" s="852">
        <f t="shared" si="0"/>
        <v>11.300639658848615</v>
      </c>
      <c r="E48" s="779">
        <v>109</v>
      </c>
      <c r="F48" s="852">
        <f t="shared" si="4"/>
        <v>23.240938166311302</v>
      </c>
      <c r="G48" s="779">
        <v>190</v>
      </c>
      <c r="H48" s="852">
        <f t="shared" si="1"/>
        <v>40.511727078891255</v>
      </c>
      <c r="I48" s="779">
        <v>26</v>
      </c>
      <c r="J48" s="852">
        <f t="shared" si="2"/>
        <v>5.5437100213219619</v>
      </c>
      <c r="K48" s="779">
        <v>91</v>
      </c>
      <c r="L48" s="76">
        <f t="shared" si="3"/>
        <v>19.402985074626866</v>
      </c>
      <c r="M48" s="589"/>
    </row>
    <row r="49" spans="1:13" ht="14.45" customHeight="1">
      <c r="A49" s="209" t="s">
        <v>89</v>
      </c>
      <c r="B49" s="782">
        <v>1152</v>
      </c>
      <c r="C49" s="778">
        <v>63</v>
      </c>
      <c r="D49" s="851">
        <f t="shared" si="0"/>
        <v>5.46875</v>
      </c>
      <c r="E49" s="778">
        <v>173</v>
      </c>
      <c r="F49" s="851">
        <f t="shared" si="4"/>
        <v>15.017361111111111</v>
      </c>
      <c r="G49" s="778">
        <v>594</v>
      </c>
      <c r="H49" s="851">
        <f t="shared" si="1"/>
        <v>51.5625</v>
      </c>
      <c r="I49" s="778">
        <v>86</v>
      </c>
      <c r="J49" s="851">
        <f t="shared" si="2"/>
        <v>7.4652777777777777</v>
      </c>
      <c r="K49" s="778">
        <v>236</v>
      </c>
      <c r="L49" s="75">
        <f t="shared" si="3"/>
        <v>20.486111111111111</v>
      </c>
      <c r="M49" s="589"/>
    </row>
    <row r="50" spans="1:13" ht="14.45" customHeight="1">
      <c r="A50" s="210" t="s">
        <v>90</v>
      </c>
      <c r="B50" s="783">
        <v>4382</v>
      </c>
      <c r="C50" s="779">
        <v>1006</v>
      </c>
      <c r="D50" s="852">
        <f t="shared" si="0"/>
        <v>22.957553628480145</v>
      </c>
      <c r="E50" s="779">
        <v>394</v>
      </c>
      <c r="F50" s="852">
        <f t="shared" si="4"/>
        <v>8.9913281606572344</v>
      </c>
      <c r="G50" s="779">
        <v>2035</v>
      </c>
      <c r="H50" s="852">
        <f t="shared" si="1"/>
        <v>46.439981743496119</v>
      </c>
      <c r="I50" s="779">
        <v>246</v>
      </c>
      <c r="J50" s="852">
        <f t="shared" si="2"/>
        <v>5.6138749429484252</v>
      </c>
      <c r="K50" s="779">
        <v>701</v>
      </c>
      <c r="L50" s="76">
        <f t="shared" si="3"/>
        <v>15.997261524418075</v>
      </c>
      <c r="M50" s="589"/>
    </row>
    <row r="51" spans="1:13" ht="14.45" customHeight="1">
      <c r="A51" s="209" t="s">
        <v>91</v>
      </c>
      <c r="B51" s="782">
        <v>1120</v>
      </c>
      <c r="C51" s="778">
        <v>341</v>
      </c>
      <c r="D51" s="851">
        <f t="shared" si="0"/>
        <v>30.446428571428569</v>
      </c>
      <c r="E51" s="778">
        <v>97</v>
      </c>
      <c r="F51" s="851">
        <f t="shared" si="4"/>
        <v>8.6607142857142847</v>
      </c>
      <c r="G51" s="778">
        <v>382</v>
      </c>
      <c r="H51" s="851">
        <f t="shared" si="1"/>
        <v>34.107142857142861</v>
      </c>
      <c r="I51" s="778">
        <v>241</v>
      </c>
      <c r="J51" s="851">
        <f t="shared" si="2"/>
        <v>21.517857142857146</v>
      </c>
      <c r="K51" s="778">
        <v>59</v>
      </c>
      <c r="L51" s="75">
        <f t="shared" si="3"/>
        <v>5.2678571428571432</v>
      </c>
      <c r="M51" s="589"/>
    </row>
    <row r="52" spans="1:13" ht="14.45" customHeight="1">
      <c r="A52" s="210" t="s">
        <v>92</v>
      </c>
      <c r="B52" s="783">
        <v>5684</v>
      </c>
      <c r="C52" s="779">
        <v>585</v>
      </c>
      <c r="D52" s="852">
        <f t="shared" si="0"/>
        <v>10.292047853624208</v>
      </c>
      <c r="E52" s="779">
        <v>1968</v>
      </c>
      <c r="F52" s="852">
        <f t="shared" si="4"/>
        <v>34.623504574243491</v>
      </c>
      <c r="G52" s="779">
        <v>1398</v>
      </c>
      <c r="H52" s="852">
        <f t="shared" si="1"/>
        <v>24.595355383532723</v>
      </c>
      <c r="I52" s="779">
        <v>1136</v>
      </c>
      <c r="J52" s="852">
        <f t="shared" si="2"/>
        <v>19.985925404644618</v>
      </c>
      <c r="K52" s="779">
        <v>597</v>
      </c>
      <c r="L52" s="76">
        <f t="shared" si="3"/>
        <v>10.503166783954962</v>
      </c>
      <c r="M52" s="589"/>
    </row>
    <row r="53" spans="1:13" ht="14.45" customHeight="1">
      <c r="A53" s="209" t="s">
        <v>93</v>
      </c>
      <c r="B53" s="782">
        <v>10586</v>
      </c>
      <c r="C53" s="778">
        <v>1773</v>
      </c>
      <c r="D53" s="851">
        <f t="shared" si="0"/>
        <v>16.748535802002646</v>
      </c>
      <c r="E53" s="778">
        <v>2728</v>
      </c>
      <c r="F53" s="851">
        <f t="shared" si="4"/>
        <v>25.769884753447954</v>
      </c>
      <c r="G53" s="778">
        <v>3710</v>
      </c>
      <c r="H53" s="851">
        <f t="shared" si="1"/>
        <v>35.046287549593799</v>
      </c>
      <c r="I53" s="778">
        <v>1522</v>
      </c>
      <c r="J53" s="851">
        <f t="shared" si="2"/>
        <v>14.377479690156811</v>
      </c>
      <c r="K53" s="778">
        <v>853</v>
      </c>
      <c r="L53" s="75">
        <f t="shared" si="3"/>
        <v>8.0578122047987915</v>
      </c>
      <c r="M53" s="589"/>
    </row>
    <row r="54" spans="1:13" ht="14.45" customHeight="1">
      <c r="A54" s="210" t="s">
        <v>94</v>
      </c>
      <c r="B54" s="783">
        <v>2590</v>
      </c>
      <c r="C54" s="779">
        <v>627</v>
      </c>
      <c r="D54" s="852">
        <f t="shared" si="0"/>
        <v>24.208494208494209</v>
      </c>
      <c r="E54" s="779">
        <v>613</v>
      </c>
      <c r="F54" s="852">
        <f t="shared" si="4"/>
        <v>23.667953667953668</v>
      </c>
      <c r="G54" s="779">
        <v>885</v>
      </c>
      <c r="H54" s="852">
        <f t="shared" si="1"/>
        <v>34.16988416988417</v>
      </c>
      <c r="I54" s="779">
        <v>254</v>
      </c>
      <c r="J54" s="852">
        <f t="shared" si="2"/>
        <v>9.806949806949806</v>
      </c>
      <c r="K54" s="779">
        <v>211</v>
      </c>
      <c r="L54" s="76">
        <f t="shared" si="3"/>
        <v>8.1467181467181469</v>
      </c>
      <c r="M54" s="589"/>
    </row>
    <row r="55" spans="1:13" ht="14.45" customHeight="1">
      <c r="A55" s="209" t="s">
        <v>95</v>
      </c>
      <c r="B55" s="782">
        <v>491</v>
      </c>
      <c r="C55" s="778">
        <v>48</v>
      </c>
      <c r="D55" s="851">
        <f t="shared" si="0"/>
        <v>9.7759674134419541</v>
      </c>
      <c r="E55" s="778">
        <v>242</v>
      </c>
      <c r="F55" s="851">
        <f t="shared" si="4"/>
        <v>49.287169042769854</v>
      </c>
      <c r="G55" s="778">
        <v>171</v>
      </c>
      <c r="H55" s="851">
        <f t="shared" si="1"/>
        <v>34.826883910386961</v>
      </c>
      <c r="I55" s="778">
        <v>17</v>
      </c>
      <c r="J55" s="851">
        <f t="shared" si="2"/>
        <v>3.4623217922606928</v>
      </c>
      <c r="K55" s="778">
        <v>13</v>
      </c>
      <c r="L55" s="75">
        <f t="shared" si="3"/>
        <v>2.6476578411405294</v>
      </c>
      <c r="M55" s="589"/>
    </row>
    <row r="56" spans="1:13" ht="14.45" customHeight="1">
      <c r="A56" s="210" t="s">
        <v>96</v>
      </c>
      <c r="B56" s="783">
        <v>3047</v>
      </c>
      <c r="C56" s="779">
        <v>599</v>
      </c>
      <c r="D56" s="852">
        <f t="shared" si="0"/>
        <v>19.658680669510993</v>
      </c>
      <c r="E56" s="779">
        <v>73</v>
      </c>
      <c r="F56" s="852">
        <f t="shared" si="4"/>
        <v>2.3957991467016737</v>
      </c>
      <c r="G56" s="779">
        <v>2062</v>
      </c>
      <c r="H56" s="852">
        <f t="shared" si="1"/>
        <v>67.673121102723982</v>
      </c>
      <c r="I56" s="779">
        <v>197</v>
      </c>
      <c r="J56" s="852">
        <f t="shared" si="2"/>
        <v>6.4653757794552016</v>
      </c>
      <c r="K56" s="779">
        <v>116</v>
      </c>
      <c r="L56" s="76">
        <f t="shared" si="3"/>
        <v>3.807023301608139</v>
      </c>
      <c r="M56" s="589"/>
    </row>
    <row r="57" spans="1:13" ht="14.45" customHeight="1">
      <c r="A57" s="209" t="s">
        <v>97</v>
      </c>
      <c r="B57" s="782">
        <v>1801</v>
      </c>
      <c r="C57" s="778">
        <v>701</v>
      </c>
      <c r="D57" s="851">
        <f t="shared" si="0"/>
        <v>38.922820655191558</v>
      </c>
      <c r="E57" s="778">
        <v>220</v>
      </c>
      <c r="F57" s="851">
        <f t="shared" si="4"/>
        <v>12.215435868961688</v>
      </c>
      <c r="G57" s="778">
        <v>532</v>
      </c>
      <c r="H57" s="851">
        <f t="shared" si="1"/>
        <v>29.539144919489175</v>
      </c>
      <c r="I57" s="778">
        <v>286</v>
      </c>
      <c r="J57" s="851">
        <f t="shared" si="2"/>
        <v>15.880066629650194</v>
      </c>
      <c r="K57" s="778">
        <v>62</v>
      </c>
      <c r="L57" s="75">
        <f t="shared" si="3"/>
        <v>3.4425319267073844</v>
      </c>
      <c r="M57" s="589"/>
    </row>
    <row r="58" spans="1:13" ht="14.45" customHeight="1">
      <c r="A58" s="210" t="s">
        <v>98</v>
      </c>
      <c r="B58" s="783">
        <v>1829</v>
      </c>
      <c r="C58" s="779">
        <v>107</v>
      </c>
      <c r="D58" s="852">
        <f t="shared" si="0"/>
        <v>5.8501913613996717</v>
      </c>
      <c r="E58" s="779">
        <v>645</v>
      </c>
      <c r="F58" s="852">
        <f t="shared" si="4"/>
        <v>35.265172225259704</v>
      </c>
      <c r="G58" s="779">
        <v>527</v>
      </c>
      <c r="H58" s="852">
        <f t="shared" si="1"/>
        <v>28.8135593220339</v>
      </c>
      <c r="I58" s="779">
        <v>341</v>
      </c>
      <c r="J58" s="852">
        <f t="shared" si="2"/>
        <v>18.64406779661017</v>
      </c>
      <c r="K58" s="779">
        <v>209</v>
      </c>
      <c r="L58" s="76">
        <f t="shared" si="3"/>
        <v>11.427009294696555</v>
      </c>
      <c r="M58" s="589"/>
    </row>
    <row r="59" spans="1:13" ht="14.45" customHeight="1" thickBot="1">
      <c r="A59" s="209" t="s">
        <v>99</v>
      </c>
      <c r="B59" s="784">
        <v>1335</v>
      </c>
      <c r="C59" s="64">
        <v>329</v>
      </c>
      <c r="D59" s="851">
        <f t="shared" si="0"/>
        <v>24.64419475655431</v>
      </c>
      <c r="E59" s="64">
        <v>20</v>
      </c>
      <c r="F59" s="851">
        <f t="shared" si="4"/>
        <v>1.4981273408239701</v>
      </c>
      <c r="G59" s="64">
        <v>675</v>
      </c>
      <c r="H59" s="851">
        <f t="shared" si="1"/>
        <v>50.561797752808992</v>
      </c>
      <c r="I59" s="64">
        <v>299</v>
      </c>
      <c r="J59" s="851">
        <f t="shared" si="2"/>
        <v>22.397003745318354</v>
      </c>
      <c r="K59" s="64">
        <v>12</v>
      </c>
      <c r="L59" s="75">
        <f t="shared" si="3"/>
        <v>0.89887640449438211</v>
      </c>
      <c r="M59" s="589"/>
    </row>
    <row r="60" spans="1:13" ht="14.45" customHeight="1">
      <c r="A60" s="211" t="s">
        <v>100</v>
      </c>
      <c r="B60" s="785">
        <v>46515</v>
      </c>
      <c r="C60" s="61">
        <v>6692</v>
      </c>
      <c r="D60" s="853">
        <f t="shared" si="0"/>
        <v>14.386756960120392</v>
      </c>
      <c r="E60" s="61">
        <v>14293</v>
      </c>
      <c r="F60" s="853">
        <f t="shared" si="4"/>
        <v>30.727722240137588</v>
      </c>
      <c r="G60" s="61">
        <v>14450</v>
      </c>
      <c r="H60" s="853">
        <f t="shared" si="1"/>
        <v>31.065247769536708</v>
      </c>
      <c r="I60" s="61">
        <v>5360</v>
      </c>
      <c r="J60" s="853">
        <f t="shared" si="2"/>
        <v>11.523164570568634</v>
      </c>
      <c r="K60" s="61">
        <v>5720</v>
      </c>
      <c r="L60" s="77">
        <f t="shared" si="3"/>
        <v>12.297108459636677</v>
      </c>
      <c r="M60" s="589"/>
    </row>
    <row r="61" spans="1:13" ht="14.45" customHeight="1">
      <c r="A61" s="212" t="s">
        <v>101</v>
      </c>
      <c r="B61" s="786">
        <v>11985</v>
      </c>
      <c r="C61" s="780">
        <v>4046</v>
      </c>
      <c r="D61" s="854">
        <f t="shared" si="0"/>
        <v>33.758865248226947</v>
      </c>
      <c r="E61" s="780">
        <v>667</v>
      </c>
      <c r="F61" s="854">
        <f t="shared" si="4"/>
        <v>5.5652899457655405</v>
      </c>
      <c r="G61" s="780">
        <v>4879</v>
      </c>
      <c r="H61" s="854">
        <f t="shared" si="1"/>
        <v>40.709219858156025</v>
      </c>
      <c r="I61" s="780">
        <v>1409</v>
      </c>
      <c r="J61" s="854">
        <f t="shared" si="2"/>
        <v>11.75636211931581</v>
      </c>
      <c r="K61" s="780">
        <v>984</v>
      </c>
      <c r="L61" s="78">
        <f t="shared" si="3"/>
        <v>8.2102628285356687</v>
      </c>
      <c r="M61" s="589"/>
    </row>
    <row r="62" spans="1:13" ht="14.45" customHeight="1">
      <c r="A62" s="214" t="s">
        <v>102</v>
      </c>
      <c r="B62" s="787">
        <v>58500</v>
      </c>
      <c r="C62" s="215">
        <v>10738</v>
      </c>
      <c r="D62" s="855">
        <f t="shared" si="0"/>
        <v>18.355555555555554</v>
      </c>
      <c r="E62" s="215">
        <v>14960</v>
      </c>
      <c r="F62" s="855">
        <f t="shared" si="4"/>
        <v>25.572649572649574</v>
      </c>
      <c r="G62" s="215">
        <v>19329</v>
      </c>
      <c r="H62" s="855">
        <f t="shared" si="1"/>
        <v>33.041025641025641</v>
      </c>
      <c r="I62" s="215">
        <v>6769</v>
      </c>
      <c r="J62" s="855">
        <f t="shared" si="2"/>
        <v>11.570940170940171</v>
      </c>
      <c r="K62" s="215">
        <v>6704</v>
      </c>
      <c r="L62" s="400">
        <f t="shared" si="3"/>
        <v>11.45982905982906</v>
      </c>
      <c r="M62" s="589"/>
    </row>
    <row r="63" spans="1:13" ht="14.45" customHeight="1">
      <c r="A63" s="1204" t="s">
        <v>787</v>
      </c>
      <c r="B63" s="1204"/>
      <c r="C63" s="1204"/>
      <c r="D63" s="1204"/>
      <c r="E63" s="1204"/>
      <c r="F63" s="1204"/>
      <c r="G63" s="1204"/>
      <c r="H63" s="1204"/>
      <c r="I63" s="1204"/>
      <c r="J63" s="1204"/>
      <c r="K63" s="1204"/>
      <c r="L63" s="1204"/>
    </row>
    <row r="64" spans="1:13" ht="27" customHeight="1">
      <c r="A64" s="1205" t="s">
        <v>842</v>
      </c>
      <c r="B64" s="1205"/>
      <c r="C64" s="1205"/>
      <c r="D64" s="1205"/>
      <c r="E64" s="1205"/>
      <c r="F64" s="1205"/>
      <c r="G64" s="1205"/>
      <c r="H64" s="1205"/>
      <c r="I64" s="1205"/>
      <c r="J64" s="1205"/>
      <c r="K64" s="1205"/>
      <c r="L64" s="1205"/>
    </row>
    <row r="65" spans="1:12" ht="30.95" customHeight="1">
      <c r="A65" s="1205" t="s">
        <v>843</v>
      </c>
      <c r="B65" s="1205"/>
      <c r="C65" s="1205"/>
      <c r="D65" s="1205"/>
      <c r="E65" s="1205"/>
      <c r="F65" s="1205"/>
      <c r="G65" s="1205"/>
      <c r="H65" s="1205"/>
      <c r="I65" s="1205"/>
      <c r="J65" s="1205"/>
      <c r="K65" s="1205"/>
      <c r="L65" s="1205"/>
    </row>
    <row r="66" spans="1:12" ht="30" customHeight="1">
      <c r="A66" s="1205" t="s">
        <v>846</v>
      </c>
      <c r="B66" s="1205"/>
      <c r="C66" s="1205"/>
      <c r="D66" s="1205"/>
      <c r="E66" s="1205"/>
      <c r="F66" s="1205"/>
      <c r="G66" s="1205"/>
      <c r="H66" s="1205"/>
      <c r="I66" s="1205"/>
      <c r="J66" s="1205"/>
      <c r="K66" s="1205"/>
      <c r="L66" s="1205"/>
    </row>
    <row r="67" spans="1:12" ht="41.45" customHeight="1">
      <c r="A67" s="1205" t="s">
        <v>845</v>
      </c>
      <c r="B67" s="1205"/>
      <c r="C67" s="1205"/>
      <c r="D67" s="1205"/>
      <c r="E67" s="1205"/>
      <c r="F67" s="1205"/>
      <c r="G67" s="1205"/>
      <c r="H67" s="1205"/>
      <c r="I67" s="1205"/>
      <c r="J67" s="1205"/>
      <c r="K67" s="1205"/>
      <c r="L67" s="1205"/>
    </row>
    <row r="68" spans="1:12" ht="14.25" customHeight="1">
      <c r="A68" s="1202" t="s">
        <v>788</v>
      </c>
      <c r="B68" s="1202"/>
      <c r="C68" s="1202"/>
      <c r="D68" s="1202"/>
      <c r="E68" s="1202"/>
      <c r="F68" s="1202"/>
      <c r="G68" s="1202"/>
      <c r="H68" s="1202"/>
      <c r="I68" s="1202"/>
      <c r="J68" s="1202"/>
      <c r="K68" s="1202"/>
      <c r="L68" s="1202"/>
    </row>
    <row r="69" spans="1:12" ht="14.25" customHeight="1">
      <c r="A69" s="1206" t="s">
        <v>789</v>
      </c>
      <c r="B69" s="1206"/>
      <c r="C69" s="1206"/>
      <c r="D69" s="1206"/>
      <c r="E69" s="1206"/>
      <c r="F69" s="1206"/>
      <c r="G69" s="1206"/>
      <c r="H69" s="1206"/>
      <c r="I69" s="1206"/>
      <c r="J69" s="1206"/>
      <c r="K69" s="1206"/>
      <c r="L69" s="1206"/>
    </row>
    <row r="70" spans="1:12" ht="22.5" customHeight="1">
      <c r="A70" s="1201" t="s">
        <v>791</v>
      </c>
      <c r="B70" s="1201"/>
      <c r="C70" s="1201"/>
      <c r="D70" s="1201"/>
      <c r="E70" s="1201"/>
      <c r="F70" s="1201"/>
      <c r="G70" s="1201"/>
      <c r="H70" s="1201"/>
      <c r="I70" s="1201"/>
      <c r="J70" s="1201"/>
      <c r="K70" s="1201"/>
      <c r="L70" s="1201"/>
    </row>
    <row r="71" spans="1:12" ht="14.45" customHeight="1">
      <c r="A71" s="145"/>
      <c r="B71" s="145"/>
      <c r="C71" s="145"/>
      <c r="D71" s="145"/>
      <c r="E71" s="145"/>
      <c r="F71" s="145"/>
      <c r="G71" s="145"/>
      <c r="H71" s="145"/>
      <c r="I71" s="145"/>
      <c r="J71" s="145"/>
      <c r="K71" s="145"/>
      <c r="L71" s="145"/>
    </row>
    <row r="72" spans="1:12" ht="14.45" customHeight="1">
      <c r="D72" s="588"/>
      <c r="F72" s="588"/>
      <c r="H72" s="588"/>
      <c r="J72" s="588"/>
      <c r="L72" s="588"/>
    </row>
    <row r="73" spans="1:12" ht="24" customHeight="1">
      <c r="A73" s="1040">
        <v>2020</v>
      </c>
      <c r="B73" s="1040"/>
      <c r="C73" s="1040"/>
      <c r="D73" s="1040"/>
      <c r="E73" s="1040"/>
      <c r="F73" s="1040"/>
      <c r="G73" s="1040"/>
      <c r="H73" s="1040"/>
      <c r="I73" s="1040"/>
      <c r="J73" s="1040"/>
      <c r="K73" s="1040"/>
      <c r="L73" s="1040"/>
    </row>
    <row r="74" spans="1:12" ht="14.45" customHeight="1">
      <c r="A74" s="143"/>
      <c r="D74" s="588"/>
      <c r="F74" s="588"/>
      <c r="H74" s="588"/>
      <c r="J74" s="588"/>
      <c r="L74" s="588"/>
    </row>
    <row r="75" spans="1:12" ht="14.45" customHeight="1">
      <c r="A75" s="1108" t="s">
        <v>649</v>
      </c>
      <c r="B75" s="1108"/>
      <c r="C75" s="1108"/>
      <c r="D75" s="1108"/>
      <c r="E75" s="1108"/>
      <c r="F75" s="1108"/>
      <c r="G75" s="1108"/>
      <c r="H75" s="1108"/>
      <c r="I75" s="1108"/>
      <c r="J75" s="1108"/>
      <c r="K75" s="1108"/>
      <c r="L75" s="1108"/>
    </row>
    <row r="76" spans="1:12" ht="14.45" customHeight="1">
      <c r="A76" s="1109" t="s">
        <v>311</v>
      </c>
      <c r="B76" s="1136" t="s">
        <v>312</v>
      </c>
      <c r="C76" s="1099" t="s">
        <v>314</v>
      </c>
      <c r="D76" s="1138"/>
      <c r="E76" s="1138"/>
      <c r="F76" s="1138"/>
      <c r="G76" s="1138"/>
      <c r="H76" s="1138"/>
      <c r="I76" s="1138"/>
      <c r="J76" s="1138"/>
      <c r="K76" s="1138"/>
      <c r="L76" s="1139"/>
    </row>
    <row r="77" spans="1:12" ht="60" customHeight="1">
      <c r="A77" s="1110"/>
      <c r="B77" s="1053"/>
      <c r="C77" s="1099" t="s">
        <v>782</v>
      </c>
      <c r="D77" s="1100"/>
      <c r="E77" s="1099" t="s">
        <v>783</v>
      </c>
      <c r="F77" s="1100"/>
      <c r="G77" s="1099" t="s">
        <v>784</v>
      </c>
      <c r="H77" s="1100"/>
      <c r="I77" s="1099" t="s">
        <v>785</v>
      </c>
      <c r="J77" s="1100"/>
      <c r="K77" s="1099" t="s">
        <v>786</v>
      </c>
      <c r="L77" s="1139"/>
    </row>
    <row r="78" spans="1:12" ht="14.45" customHeight="1" thickBot="1">
      <c r="A78" s="1111"/>
      <c r="B78" s="1147" t="s">
        <v>313</v>
      </c>
      <c r="C78" s="1148"/>
      <c r="D78" s="776" t="s">
        <v>317</v>
      </c>
      <c r="E78" s="738" t="s">
        <v>313</v>
      </c>
      <c r="F78" s="796" t="s">
        <v>317</v>
      </c>
      <c r="G78" s="738" t="s">
        <v>313</v>
      </c>
      <c r="H78" s="796" t="s">
        <v>317</v>
      </c>
      <c r="I78" s="738" t="s">
        <v>313</v>
      </c>
      <c r="J78" s="796" t="s">
        <v>317</v>
      </c>
      <c r="K78" s="736" t="s">
        <v>313</v>
      </c>
      <c r="L78" s="835" t="s">
        <v>317</v>
      </c>
    </row>
    <row r="79" spans="1:12" ht="14.45" customHeight="1">
      <c r="A79" s="208" t="s">
        <v>84</v>
      </c>
      <c r="B79" s="781">
        <v>9288</v>
      </c>
      <c r="C79" s="62">
        <v>2142</v>
      </c>
      <c r="D79" s="850">
        <f>C79/B79*100</f>
        <v>23.062015503875969</v>
      </c>
      <c r="E79" s="62">
        <v>2409</v>
      </c>
      <c r="F79" s="850">
        <f>E79/B79*100</f>
        <v>25.936692506459945</v>
      </c>
      <c r="G79" s="62">
        <v>2343</v>
      </c>
      <c r="H79" s="850">
        <f>G79/B79*100</f>
        <v>25.226098191214469</v>
      </c>
      <c r="I79" s="62">
        <v>596</v>
      </c>
      <c r="J79" s="850">
        <f>I79/B79*100</f>
        <v>6.416881998277348</v>
      </c>
      <c r="K79" s="62">
        <v>1798</v>
      </c>
      <c r="L79" s="74">
        <f>K79/B79*100</f>
        <v>19.358311800172263</v>
      </c>
    </row>
    <row r="80" spans="1:12" ht="14.45" customHeight="1">
      <c r="A80" s="209" t="s">
        <v>85</v>
      </c>
      <c r="B80" s="782">
        <v>9645</v>
      </c>
      <c r="C80" s="778">
        <v>251</v>
      </c>
      <c r="D80" s="851">
        <f t="shared" ref="D80:D97" si="5">C80/B80*100</f>
        <v>2.6023846552617935</v>
      </c>
      <c r="E80" s="778">
        <v>5004</v>
      </c>
      <c r="F80" s="851">
        <f t="shared" ref="F80:F97" si="6">E80/B80*100</f>
        <v>51.881804043545877</v>
      </c>
      <c r="G80" s="778">
        <v>2567</v>
      </c>
      <c r="H80" s="851">
        <f t="shared" ref="H80:H97" si="7">G80/B80*100</f>
        <v>26.614826334888541</v>
      </c>
      <c r="I80" s="778">
        <v>1133</v>
      </c>
      <c r="J80" s="851">
        <f t="shared" ref="J80:J97" si="8">I80/B80*100</f>
        <v>11.747019180922758</v>
      </c>
      <c r="K80" s="778">
        <v>690</v>
      </c>
      <c r="L80" s="75">
        <f t="shared" ref="L80:L97" si="9">K80/B80*100</f>
        <v>7.1539657853810263</v>
      </c>
    </row>
    <row r="81" spans="1:12" ht="14.45" customHeight="1">
      <c r="A81" s="210" t="s">
        <v>86</v>
      </c>
      <c r="B81" s="783">
        <v>2663</v>
      </c>
      <c r="C81" s="779">
        <v>878</v>
      </c>
      <c r="D81" s="852">
        <f t="shared" si="5"/>
        <v>32.970334209538116</v>
      </c>
      <c r="E81" s="779">
        <v>181</v>
      </c>
      <c r="F81" s="852">
        <f t="shared" si="6"/>
        <v>6.796845662786331</v>
      </c>
      <c r="G81" s="779">
        <v>854</v>
      </c>
      <c r="H81" s="852">
        <f t="shared" si="7"/>
        <v>32.069095005632747</v>
      </c>
      <c r="I81" s="779">
        <v>192</v>
      </c>
      <c r="J81" s="852">
        <f t="shared" si="8"/>
        <v>7.2099136312429586</v>
      </c>
      <c r="K81" s="779">
        <v>558</v>
      </c>
      <c r="L81" s="76">
        <f t="shared" si="9"/>
        <v>20.953811490799851</v>
      </c>
    </row>
    <row r="82" spans="1:12" ht="14.45" customHeight="1">
      <c r="A82" s="209" t="s">
        <v>87</v>
      </c>
      <c r="B82" s="782">
        <v>1944</v>
      </c>
      <c r="C82" s="778">
        <v>1144</v>
      </c>
      <c r="D82" s="851">
        <f t="shared" si="5"/>
        <v>58.847736625514401</v>
      </c>
      <c r="E82" s="778">
        <v>52</v>
      </c>
      <c r="F82" s="851">
        <f t="shared" si="6"/>
        <v>2.6748971193415638</v>
      </c>
      <c r="G82" s="778">
        <v>396</v>
      </c>
      <c r="H82" s="851">
        <f t="shared" si="7"/>
        <v>20.37037037037037</v>
      </c>
      <c r="I82" s="778">
        <v>218</v>
      </c>
      <c r="J82" s="851">
        <f t="shared" si="8"/>
        <v>11.213991769547325</v>
      </c>
      <c r="K82" s="778">
        <v>134</v>
      </c>
      <c r="L82" s="75">
        <f t="shared" si="9"/>
        <v>6.8930041152263382</v>
      </c>
    </row>
    <row r="83" spans="1:12" ht="14.45" customHeight="1">
      <c r="A83" s="210" t="s">
        <v>88</v>
      </c>
      <c r="B83" s="783">
        <v>461</v>
      </c>
      <c r="C83" s="779">
        <v>53</v>
      </c>
      <c r="D83" s="852">
        <f t="shared" si="5"/>
        <v>11.496746203904555</v>
      </c>
      <c r="E83" s="779">
        <v>102</v>
      </c>
      <c r="F83" s="852">
        <f t="shared" si="6"/>
        <v>22.125813449023862</v>
      </c>
      <c r="G83" s="779">
        <v>198</v>
      </c>
      <c r="H83" s="852">
        <f t="shared" si="7"/>
        <v>42.950108459869845</v>
      </c>
      <c r="I83" s="779">
        <v>23</v>
      </c>
      <c r="J83" s="852">
        <f t="shared" si="8"/>
        <v>4.9891540130151846</v>
      </c>
      <c r="K83" s="779">
        <v>85</v>
      </c>
      <c r="L83" s="76">
        <f t="shared" si="9"/>
        <v>18.43817787418655</v>
      </c>
    </row>
    <row r="84" spans="1:12" ht="14.45" customHeight="1">
      <c r="A84" s="209" t="s">
        <v>89</v>
      </c>
      <c r="B84" s="782">
        <v>1133</v>
      </c>
      <c r="C84" s="778">
        <v>70</v>
      </c>
      <c r="D84" s="851">
        <f t="shared" si="5"/>
        <v>6.1782877316857903</v>
      </c>
      <c r="E84" s="778">
        <v>162</v>
      </c>
      <c r="F84" s="851">
        <f t="shared" si="6"/>
        <v>14.298323036187114</v>
      </c>
      <c r="G84" s="778">
        <v>561</v>
      </c>
      <c r="H84" s="851">
        <f t="shared" si="7"/>
        <v>49.514563106796118</v>
      </c>
      <c r="I84" s="778">
        <v>86</v>
      </c>
      <c r="J84" s="851">
        <f t="shared" si="8"/>
        <v>7.5904677846425423</v>
      </c>
      <c r="K84" s="778">
        <v>254</v>
      </c>
      <c r="L84" s="75">
        <f t="shared" si="9"/>
        <v>22.418358340688439</v>
      </c>
    </row>
    <row r="85" spans="1:12" ht="14.45" customHeight="1">
      <c r="A85" s="210" t="s">
        <v>90</v>
      </c>
      <c r="B85" s="783">
        <v>4326</v>
      </c>
      <c r="C85" s="779">
        <v>1040</v>
      </c>
      <c r="D85" s="852">
        <f>C85/B85*100</f>
        <v>24.040684234858993</v>
      </c>
      <c r="E85" s="779">
        <v>403</v>
      </c>
      <c r="F85" s="852">
        <f t="shared" si="6"/>
        <v>9.3157651410078586</v>
      </c>
      <c r="G85" s="779">
        <v>1926</v>
      </c>
      <c r="H85" s="852">
        <f t="shared" si="7"/>
        <v>44.521497919556175</v>
      </c>
      <c r="I85" s="779">
        <v>221</v>
      </c>
      <c r="J85" s="852">
        <f t="shared" si="8"/>
        <v>5.1086453999075365</v>
      </c>
      <c r="K85" s="779">
        <v>736</v>
      </c>
      <c r="L85" s="76">
        <f t="shared" si="9"/>
        <v>17.013407304669439</v>
      </c>
    </row>
    <row r="86" spans="1:12" ht="14.45" customHeight="1">
      <c r="A86" s="209" t="s">
        <v>91</v>
      </c>
      <c r="B86" s="782">
        <v>1111</v>
      </c>
      <c r="C86" s="778">
        <v>349</v>
      </c>
      <c r="D86" s="851">
        <f t="shared" si="5"/>
        <v>31.413141314131416</v>
      </c>
      <c r="E86" s="778">
        <v>116</v>
      </c>
      <c r="F86" s="851">
        <f t="shared" si="6"/>
        <v>10.441044104410441</v>
      </c>
      <c r="G86" s="778">
        <v>354</v>
      </c>
      <c r="H86" s="851">
        <f t="shared" si="7"/>
        <v>31.863186318631865</v>
      </c>
      <c r="I86" s="778">
        <v>232</v>
      </c>
      <c r="J86" s="851">
        <f t="shared" si="8"/>
        <v>20.882088208820882</v>
      </c>
      <c r="K86" s="778">
        <v>60</v>
      </c>
      <c r="L86" s="75">
        <f t="shared" si="9"/>
        <v>5.4005400540054005</v>
      </c>
    </row>
    <row r="87" spans="1:12" ht="14.45" customHeight="1">
      <c r="A87" s="210" t="s">
        <v>92</v>
      </c>
      <c r="B87" s="783">
        <v>5594</v>
      </c>
      <c r="C87" s="779">
        <v>601</v>
      </c>
      <c r="D87" s="852">
        <f t="shared" si="5"/>
        <v>10.743653914908831</v>
      </c>
      <c r="E87" s="779">
        <v>1908</v>
      </c>
      <c r="F87" s="852">
        <f t="shared" si="6"/>
        <v>34.107972828030029</v>
      </c>
      <c r="G87" s="779">
        <v>1379</v>
      </c>
      <c r="H87" s="852">
        <f t="shared" si="7"/>
        <v>24.651412227386484</v>
      </c>
      <c r="I87" s="779">
        <v>1072</v>
      </c>
      <c r="J87" s="852">
        <f t="shared" si="8"/>
        <v>19.163389345727566</v>
      </c>
      <c r="K87" s="779">
        <v>634</v>
      </c>
      <c r="L87" s="76">
        <f t="shared" si="9"/>
        <v>11.333571683947085</v>
      </c>
    </row>
    <row r="88" spans="1:12" ht="14.45" customHeight="1">
      <c r="A88" s="209" t="s">
        <v>93</v>
      </c>
      <c r="B88" s="782">
        <v>10398</v>
      </c>
      <c r="C88" s="778">
        <v>1844</v>
      </c>
      <c r="D88" s="851">
        <f t="shared" si="5"/>
        <v>17.734179649932681</v>
      </c>
      <c r="E88" s="778">
        <v>2660</v>
      </c>
      <c r="F88" s="851">
        <f t="shared" si="6"/>
        <v>25.581842662050398</v>
      </c>
      <c r="G88" s="778">
        <v>3470</v>
      </c>
      <c r="H88" s="851">
        <f t="shared" si="7"/>
        <v>33.371802269667242</v>
      </c>
      <c r="I88" s="778">
        <v>1541</v>
      </c>
      <c r="J88" s="851">
        <f t="shared" si="8"/>
        <v>14.820157722638969</v>
      </c>
      <c r="K88" s="778">
        <v>883</v>
      </c>
      <c r="L88" s="75">
        <f t="shared" si="9"/>
        <v>8.4920176957107127</v>
      </c>
    </row>
    <row r="89" spans="1:12" ht="14.45" customHeight="1">
      <c r="A89" s="210" t="s">
        <v>94</v>
      </c>
      <c r="B89" s="783">
        <v>2572</v>
      </c>
      <c r="C89" s="779">
        <v>639</v>
      </c>
      <c r="D89" s="852">
        <f t="shared" si="5"/>
        <v>24.844479004665629</v>
      </c>
      <c r="E89" s="779">
        <v>627</v>
      </c>
      <c r="F89" s="852">
        <f t="shared" si="6"/>
        <v>24.377916018662518</v>
      </c>
      <c r="G89" s="779">
        <v>870</v>
      </c>
      <c r="H89" s="852">
        <f t="shared" si="7"/>
        <v>33.825816485225509</v>
      </c>
      <c r="I89" s="779">
        <v>245</v>
      </c>
      <c r="J89" s="852">
        <f t="shared" si="8"/>
        <v>9.5256609642301697</v>
      </c>
      <c r="K89" s="779">
        <v>191</v>
      </c>
      <c r="L89" s="76">
        <f t="shared" si="9"/>
        <v>7.426127527216174</v>
      </c>
    </row>
    <row r="90" spans="1:12" ht="14.45" customHeight="1">
      <c r="A90" s="209" t="s">
        <v>95</v>
      </c>
      <c r="B90" s="782">
        <v>488</v>
      </c>
      <c r="C90" s="778">
        <v>54</v>
      </c>
      <c r="D90" s="851">
        <f t="shared" si="5"/>
        <v>11.065573770491802</v>
      </c>
      <c r="E90" s="778">
        <v>239</v>
      </c>
      <c r="F90" s="851">
        <f t="shared" si="6"/>
        <v>48.975409836065573</v>
      </c>
      <c r="G90" s="778">
        <v>162</v>
      </c>
      <c r="H90" s="851">
        <f t="shared" si="7"/>
        <v>33.196721311475407</v>
      </c>
      <c r="I90" s="778">
        <v>16</v>
      </c>
      <c r="J90" s="851">
        <f t="shared" si="8"/>
        <v>3.278688524590164</v>
      </c>
      <c r="K90" s="778">
        <v>17</v>
      </c>
      <c r="L90" s="75">
        <f t="shared" si="9"/>
        <v>3.4836065573770489</v>
      </c>
    </row>
    <row r="91" spans="1:12" ht="14.45" customHeight="1">
      <c r="A91" s="210" t="s">
        <v>96</v>
      </c>
      <c r="B91" s="783">
        <v>3025</v>
      </c>
      <c r="C91" s="779">
        <v>681</v>
      </c>
      <c r="D91" s="852">
        <f t="shared" si="5"/>
        <v>22.512396694214875</v>
      </c>
      <c r="E91" s="779">
        <v>66</v>
      </c>
      <c r="F91" s="852">
        <f t="shared" si="6"/>
        <v>2.1818181818181821</v>
      </c>
      <c r="G91" s="779">
        <v>1972</v>
      </c>
      <c r="H91" s="852">
        <f t="shared" si="7"/>
        <v>65.190082644628106</v>
      </c>
      <c r="I91" s="779">
        <v>194</v>
      </c>
      <c r="J91" s="852">
        <f t="shared" si="8"/>
        <v>6.4132231404958677</v>
      </c>
      <c r="K91" s="779">
        <v>112</v>
      </c>
      <c r="L91" s="76">
        <f t="shared" si="9"/>
        <v>3.7024793388429753</v>
      </c>
    </row>
    <row r="92" spans="1:12" ht="14.45" customHeight="1">
      <c r="A92" s="209" t="s">
        <v>97</v>
      </c>
      <c r="B92" s="782">
        <v>1800</v>
      </c>
      <c r="C92" s="778">
        <v>716</v>
      </c>
      <c r="D92" s="851">
        <f t="shared" si="5"/>
        <v>39.777777777777779</v>
      </c>
      <c r="E92" s="778">
        <v>193</v>
      </c>
      <c r="F92" s="851">
        <f t="shared" si="6"/>
        <v>10.722222222222221</v>
      </c>
      <c r="G92" s="778">
        <v>527</v>
      </c>
      <c r="H92" s="851">
        <f t="shared" si="7"/>
        <v>29.277777777777779</v>
      </c>
      <c r="I92" s="778">
        <v>302</v>
      </c>
      <c r="J92" s="851">
        <f t="shared" si="8"/>
        <v>16.777777777777779</v>
      </c>
      <c r="K92" s="778">
        <v>62</v>
      </c>
      <c r="L92" s="75">
        <f t="shared" si="9"/>
        <v>3.4444444444444446</v>
      </c>
    </row>
    <row r="93" spans="1:12" ht="14.45" customHeight="1">
      <c r="A93" s="210" t="s">
        <v>98</v>
      </c>
      <c r="B93" s="783">
        <v>1816</v>
      </c>
      <c r="C93" s="779">
        <v>108</v>
      </c>
      <c r="D93" s="852">
        <f t="shared" si="5"/>
        <v>5.9471365638766516</v>
      </c>
      <c r="E93" s="779">
        <v>661</v>
      </c>
      <c r="F93" s="852">
        <f t="shared" si="6"/>
        <v>36.398678414096921</v>
      </c>
      <c r="G93" s="779">
        <v>505</v>
      </c>
      <c r="H93" s="852">
        <f t="shared" si="7"/>
        <v>27.808370044052865</v>
      </c>
      <c r="I93" s="779">
        <v>326</v>
      </c>
      <c r="J93" s="852">
        <f t="shared" si="8"/>
        <v>17.951541850220266</v>
      </c>
      <c r="K93" s="779">
        <v>216</v>
      </c>
      <c r="L93" s="76">
        <f t="shared" si="9"/>
        <v>11.894273127753303</v>
      </c>
    </row>
    <row r="94" spans="1:12" ht="14.45" customHeight="1" thickBot="1">
      <c r="A94" s="209" t="s">
        <v>99</v>
      </c>
      <c r="B94" s="784">
        <v>1330</v>
      </c>
      <c r="C94" s="64">
        <v>370</v>
      </c>
      <c r="D94" s="851">
        <f t="shared" si="5"/>
        <v>27.819548872180448</v>
      </c>
      <c r="E94" s="64">
        <v>6</v>
      </c>
      <c r="F94" s="851">
        <f t="shared" si="6"/>
        <v>0.45112781954887221</v>
      </c>
      <c r="G94" s="64">
        <v>633</v>
      </c>
      <c r="H94" s="851">
        <f t="shared" si="7"/>
        <v>47.593984962406019</v>
      </c>
      <c r="I94" s="64">
        <v>304</v>
      </c>
      <c r="J94" s="851">
        <f t="shared" si="8"/>
        <v>22.857142857142858</v>
      </c>
      <c r="K94" s="64">
        <v>17</v>
      </c>
      <c r="L94" s="75">
        <f t="shared" si="9"/>
        <v>1.2781954887218046</v>
      </c>
    </row>
    <row r="95" spans="1:12" ht="14.45" customHeight="1">
      <c r="A95" s="211" t="s">
        <v>100</v>
      </c>
      <c r="B95" s="785">
        <v>45721</v>
      </c>
      <c r="C95" s="61">
        <v>6802</v>
      </c>
      <c r="D95" s="853">
        <f t="shared" si="5"/>
        <v>14.877189912731566</v>
      </c>
      <c r="E95" s="61">
        <v>14175</v>
      </c>
      <c r="F95" s="853">
        <f t="shared" si="6"/>
        <v>31.0032588963496</v>
      </c>
      <c r="G95" s="61">
        <v>13981</v>
      </c>
      <c r="H95" s="853">
        <f t="shared" si="7"/>
        <v>30.578946217274339</v>
      </c>
      <c r="I95" s="61">
        <v>5259</v>
      </c>
      <c r="J95" s="853">
        <f t="shared" si="8"/>
        <v>11.502373088952559</v>
      </c>
      <c r="K95" s="61">
        <v>5504</v>
      </c>
      <c r="L95" s="77">
        <f t="shared" si="9"/>
        <v>12.038231884691935</v>
      </c>
    </row>
    <row r="96" spans="1:12" ht="14.45" customHeight="1">
      <c r="A96" s="212" t="s">
        <v>101</v>
      </c>
      <c r="B96" s="786">
        <v>11873</v>
      </c>
      <c r="C96" s="780">
        <v>4138</v>
      </c>
      <c r="D96" s="854">
        <f t="shared" si="5"/>
        <v>34.852185631264213</v>
      </c>
      <c r="E96" s="780">
        <v>614</v>
      </c>
      <c r="F96" s="854">
        <f t="shared" si="6"/>
        <v>5.1713972879642887</v>
      </c>
      <c r="G96" s="780">
        <v>4736</v>
      </c>
      <c r="H96" s="854">
        <f t="shared" si="7"/>
        <v>39.888823380779918</v>
      </c>
      <c r="I96" s="780">
        <v>1442</v>
      </c>
      <c r="J96" s="854">
        <f t="shared" si="8"/>
        <v>12.145203402678346</v>
      </c>
      <c r="K96" s="780">
        <v>943</v>
      </c>
      <c r="L96" s="78">
        <f t="shared" si="9"/>
        <v>7.9423902973132314</v>
      </c>
    </row>
    <row r="97" spans="1:12" ht="14.45" customHeight="1">
      <c r="A97" s="214" t="s">
        <v>102</v>
      </c>
      <c r="B97" s="787">
        <v>57594</v>
      </c>
      <c r="C97" s="215">
        <v>10940</v>
      </c>
      <c r="D97" s="855">
        <f t="shared" si="5"/>
        <v>18.995034204951907</v>
      </c>
      <c r="E97" s="215">
        <v>14789</v>
      </c>
      <c r="F97" s="855">
        <f t="shared" si="6"/>
        <v>25.67802201618224</v>
      </c>
      <c r="G97" s="215">
        <v>18717</v>
      </c>
      <c r="H97" s="855">
        <f t="shared" si="7"/>
        <v>32.498176893426404</v>
      </c>
      <c r="I97" s="215">
        <v>6701</v>
      </c>
      <c r="J97" s="855">
        <f t="shared" si="8"/>
        <v>11.634892523526757</v>
      </c>
      <c r="K97" s="215">
        <v>6447</v>
      </c>
      <c r="L97" s="400">
        <f t="shared" si="9"/>
        <v>11.1938743619127</v>
      </c>
    </row>
    <row r="98" spans="1:12" ht="14.45" customHeight="1">
      <c r="A98" s="1204" t="s">
        <v>787</v>
      </c>
      <c r="B98" s="1204"/>
      <c r="C98" s="1204"/>
      <c r="D98" s="1204"/>
      <c r="E98" s="1204"/>
      <c r="F98" s="1204"/>
      <c r="G98" s="1204"/>
      <c r="H98" s="1204"/>
      <c r="I98" s="1204"/>
      <c r="J98" s="1204"/>
      <c r="K98" s="1204"/>
      <c r="L98" s="1204"/>
    </row>
    <row r="99" spans="1:12" ht="28.5" customHeight="1">
      <c r="A99" s="1205" t="s">
        <v>842</v>
      </c>
      <c r="B99" s="1205"/>
      <c r="C99" s="1205"/>
      <c r="D99" s="1205"/>
      <c r="E99" s="1205"/>
      <c r="F99" s="1205"/>
      <c r="G99" s="1205"/>
      <c r="H99" s="1205"/>
      <c r="I99" s="1205"/>
      <c r="J99" s="1205"/>
      <c r="K99" s="1205"/>
      <c r="L99" s="1205"/>
    </row>
    <row r="100" spans="1:12" ht="26.25" customHeight="1">
      <c r="A100" s="1205" t="s">
        <v>843</v>
      </c>
      <c r="B100" s="1205"/>
      <c r="C100" s="1205"/>
      <c r="D100" s="1205"/>
      <c r="E100" s="1205"/>
      <c r="F100" s="1205"/>
      <c r="G100" s="1205"/>
      <c r="H100" s="1205"/>
      <c r="I100" s="1205"/>
      <c r="J100" s="1205"/>
      <c r="K100" s="1205"/>
      <c r="L100" s="1205"/>
    </row>
    <row r="101" spans="1:12" ht="29.25" customHeight="1">
      <c r="A101" s="1205" t="s">
        <v>846</v>
      </c>
      <c r="B101" s="1205"/>
      <c r="C101" s="1205"/>
      <c r="D101" s="1205"/>
      <c r="E101" s="1205"/>
      <c r="F101" s="1205"/>
      <c r="G101" s="1205"/>
      <c r="H101" s="1205"/>
      <c r="I101" s="1205"/>
      <c r="J101" s="1205"/>
      <c r="K101" s="1205"/>
      <c r="L101" s="1205"/>
    </row>
    <row r="102" spans="1:12" ht="37.5" customHeight="1">
      <c r="A102" s="1205" t="s">
        <v>845</v>
      </c>
      <c r="B102" s="1205"/>
      <c r="C102" s="1205"/>
      <c r="D102" s="1205"/>
      <c r="E102" s="1205"/>
      <c r="F102" s="1205"/>
      <c r="G102" s="1205"/>
      <c r="H102" s="1205"/>
      <c r="I102" s="1205"/>
      <c r="J102" s="1205"/>
      <c r="K102" s="1205"/>
      <c r="L102" s="1205"/>
    </row>
    <row r="103" spans="1:12" ht="14.45" customHeight="1">
      <c r="A103" s="1202" t="s">
        <v>788</v>
      </c>
      <c r="B103" s="1202"/>
      <c r="C103" s="1202"/>
      <c r="D103" s="1202"/>
      <c r="E103" s="1202"/>
      <c r="F103" s="1202"/>
      <c r="G103" s="1202"/>
      <c r="H103" s="1202"/>
      <c r="I103" s="1202"/>
      <c r="J103" s="1202"/>
      <c r="K103" s="1202"/>
      <c r="L103" s="1202"/>
    </row>
    <row r="104" spans="1:12" ht="14.45" customHeight="1">
      <c r="A104" s="1206" t="s">
        <v>789</v>
      </c>
      <c r="B104" s="1206"/>
      <c r="C104" s="1206"/>
      <c r="D104" s="1206"/>
      <c r="E104" s="1206"/>
      <c r="F104" s="1206"/>
      <c r="G104" s="1206"/>
      <c r="H104" s="1206"/>
      <c r="I104" s="1206"/>
      <c r="J104" s="1206"/>
      <c r="K104" s="1206"/>
      <c r="L104" s="1206"/>
    </row>
    <row r="105" spans="1:12" ht="22.5" customHeight="1">
      <c r="A105" s="1201" t="s">
        <v>792</v>
      </c>
      <c r="B105" s="1201"/>
      <c r="C105" s="1201"/>
      <c r="D105" s="1201"/>
      <c r="E105" s="1201"/>
      <c r="F105" s="1201"/>
      <c r="G105" s="1201"/>
      <c r="H105" s="1201"/>
      <c r="I105" s="1201"/>
      <c r="J105" s="1201"/>
      <c r="K105" s="1201"/>
      <c r="L105" s="1201"/>
    </row>
    <row r="106" spans="1:12" ht="14.45" customHeight="1">
      <c r="A106" s="145"/>
      <c r="B106" s="145"/>
      <c r="C106" s="145"/>
      <c r="D106" s="145"/>
      <c r="E106" s="145"/>
      <c r="F106" s="145"/>
      <c r="G106" s="145"/>
      <c r="H106" s="145"/>
      <c r="I106" s="145"/>
      <c r="J106" s="145"/>
      <c r="K106" s="145"/>
      <c r="L106" s="145"/>
    </row>
    <row r="107" spans="1:12" ht="14.45" customHeight="1">
      <c r="D107" s="588"/>
      <c r="F107" s="588"/>
      <c r="H107" s="588"/>
      <c r="J107" s="588"/>
      <c r="L107" s="588"/>
    </row>
    <row r="108" spans="1:12" ht="24" customHeight="1">
      <c r="A108" s="1040">
        <v>2019</v>
      </c>
      <c r="B108" s="1040"/>
      <c r="C108" s="1040"/>
      <c r="D108" s="1040"/>
      <c r="E108" s="1040"/>
      <c r="F108" s="1040"/>
      <c r="G108" s="1040"/>
      <c r="H108" s="1040"/>
      <c r="I108" s="1040"/>
      <c r="J108" s="1040"/>
      <c r="K108" s="1040"/>
      <c r="L108" s="1040"/>
    </row>
    <row r="109" spans="1:12" ht="14.45" customHeight="1">
      <c r="D109" s="588"/>
      <c r="F109" s="588"/>
      <c r="H109" s="588"/>
      <c r="J109" s="588"/>
      <c r="L109" s="588"/>
    </row>
    <row r="110" spans="1:12" ht="14.45" customHeight="1">
      <c r="A110" s="1108" t="s">
        <v>650</v>
      </c>
      <c r="B110" s="1108"/>
      <c r="C110" s="1108"/>
      <c r="D110" s="1108"/>
      <c r="E110" s="1108"/>
      <c r="F110" s="1108"/>
      <c r="G110" s="1108"/>
      <c r="H110" s="1108"/>
      <c r="I110" s="1108"/>
      <c r="J110" s="1108"/>
      <c r="K110" s="1108"/>
      <c r="L110" s="1108"/>
    </row>
    <row r="111" spans="1:12" ht="14.45" customHeight="1">
      <c r="A111" s="1109" t="s">
        <v>311</v>
      </c>
      <c r="B111" s="1136" t="s">
        <v>312</v>
      </c>
      <c r="C111" s="1099" t="s">
        <v>314</v>
      </c>
      <c r="D111" s="1138"/>
      <c r="E111" s="1138"/>
      <c r="F111" s="1138"/>
      <c r="G111" s="1138"/>
      <c r="H111" s="1138"/>
      <c r="I111" s="1138"/>
      <c r="J111" s="1138"/>
      <c r="K111" s="1138"/>
      <c r="L111" s="1139"/>
    </row>
    <row r="112" spans="1:12" ht="60" customHeight="1">
      <c r="A112" s="1110"/>
      <c r="B112" s="1053"/>
      <c r="C112" s="1099" t="s">
        <v>782</v>
      </c>
      <c r="D112" s="1100"/>
      <c r="E112" s="1099" t="s">
        <v>783</v>
      </c>
      <c r="F112" s="1100"/>
      <c r="G112" s="1099" t="s">
        <v>784</v>
      </c>
      <c r="H112" s="1100"/>
      <c r="I112" s="1099" t="s">
        <v>785</v>
      </c>
      <c r="J112" s="1100"/>
      <c r="K112" s="1099" t="s">
        <v>786</v>
      </c>
      <c r="L112" s="1139"/>
    </row>
    <row r="113" spans="1:12" ht="14.45" customHeight="1" thickBot="1">
      <c r="A113" s="1111"/>
      <c r="B113" s="1147" t="s">
        <v>313</v>
      </c>
      <c r="C113" s="1148"/>
      <c r="D113" s="776" t="s">
        <v>317</v>
      </c>
      <c r="E113" s="738" t="s">
        <v>313</v>
      </c>
      <c r="F113" s="796" t="s">
        <v>317</v>
      </c>
      <c r="G113" s="738" t="s">
        <v>313</v>
      </c>
      <c r="H113" s="796" t="s">
        <v>317</v>
      </c>
      <c r="I113" s="745" t="s">
        <v>313</v>
      </c>
      <c r="J113" s="796" t="s">
        <v>317</v>
      </c>
      <c r="K113" s="736" t="s">
        <v>313</v>
      </c>
      <c r="L113" s="835" t="s">
        <v>317</v>
      </c>
    </row>
    <row r="114" spans="1:12" ht="14.45" customHeight="1">
      <c r="A114" s="208" t="s">
        <v>84</v>
      </c>
      <c r="B114" s="781">
        <v>9117</v>
      </c>
      <c r="C114" s="62">
        <v>2067</v>
      </c>
      <c r="D114" s="850">
        <v>22.7</v>
      </c>
      <c r="E114" s="62">
        <v>2404</v>
      </c>
      <c r="F114" s="850">
        <v>26.4</v>
      </c>
      <c r="G114" s="62">
        <v>2182</v>
      </c>
      <c r="H114" s="850">
        <v>23.9</v>
      </c>
      <c r="I114" s="62">
        <v>535</v>
      </c>
      <c r="J114" s="850">
        <v>5.9</v>
      </c>
      <c r="K114" s="62">
        <v>1929</v>
      </c>
      <c r="L114" s="74">
        <v>21.1</v>
      </c>
    </row>
    <row r="115" spans="1:12" ht="14.45" customHeight="1">
      <c r="A115" s="209" t="s">
        <v>85</v>
      </c>
      <c r="B115" s="782">
        <v>9510</v>
      </c>
      <c r="C115" s="778">
        <v>236</v>
      </c>
      <c r="D115" s="851">
        <v>2.5</v>
      </c>
      <c r="E115" s="778">
        <v>5098</v>
      </c>
      <c r="F115" s="851">
        <v>53.6</v>
      </c>
      <c r="G115" s="778">
        <v>2396</v>
      </c>
      <c r="H115" s="851">
        <v>25.2</v>
      </c>
      <c r="I115" s="778">
        <v>1035</v>
      </c>
      <c r="J115" s="851">
        <v>10.9</v>
      </c>
      <c r="K115" s="778">
        <v>745</v>
      </c>
      <c r="L115" s="75">
        <v>7.8</v>
      </c>
    </row>
    <row r="116" spans="1:12" ht="14.45" customHeight="1">
      <c r="A116" s="210" t="s">
        <v>86</v>
      </c>
      <c r="B116" s="783">
        <v>2600</v>
      </c>
      <c r="C116" s="779">
        <v>857</v>
      </c>
      <c r="D116" s="852">
        <v>33</v>
      </c>
      <c r="E116" s="779">
        <v>193</v>
      </c>
      <c r="F116" s="852">
        <v>7.4</v>
      </c>
      <c r="G116" s="779">
        <v>852</v>
      </c>
      <c r="H116" s="852">
        <v>32.799999999999997</v>
      </c>
      <c r="I116" s="779">
        <v>188</v>
      </c>
      <c r="J116" s="852">
        <v>7.2</v>
      </c>
      <c r="K116" s="779">
        <v>510</v>
      </c>
      <c r="L116" s="76">
        <v>19.600000000000001</v>
      </c>
    </row>
    <row r="117" spans="1:12" ht="14.45" customHeight="1">
      <c r="A117" s="209" t="s">
        <v>87</v>
      </c>
      <c r="B117" s="782">
        <v>1904</v>
      </c>
      <c r="C117" s="778">
        <v>1132</v>
      </c>
      <c r="D117" s="851">
        <v>59.5</v>
      </c>
      <c r="E117" s="778">
        <v>50</v>
      </c>
      <c r="F117" s="851">
        <v>2.6</v>
      </c>
      <c r="G117" s="778">
        <v>372</v>
      </c>
      <c r="H117" s="851">
        <v>19.5</v>
      </c>
      <c r="I117" s="778">
        <v>217</v>
      </c>
      <c r="J117" s="851">
        <v>11.4</v>
      </c>
      <c r="K117" s="778">
        <v>133</v>
      </c>
      <c r="L117" s="75">
        <v>7</v>
      </c>
    </row>
    <row r="118" spans="1:12" ht="14.45" customHeight="1">
      <c r="A118" s="210" t="s">
        <v>88</v>
      </c>
      <c r="B118" s="783">
        <v>454</v>
      </c>
      <c r="C118" s="779">
        <v>45</v>
      </c>
      <c r="D118" s="852">
        <v>9.9</v>
      </c>
      <c r="E118" s="779">
        <v>95</v>
      </c>
      <c r="F118" s="852">
        <v>20.9</v>
      </c>
      <c r="G118" s="779">
        <v>179</v>
      </c>
      <c r="H118" s="852">
        <v>39.4</v>
      </c>
      <c r="I118" s="779">
        <v>18</v>
      </c>
      <c r="J118" s="852">
        <v>4</v>
      </c>
      <c r="K118" s="779">
        <v>117</v>
      </c>
      <c r="L118" s="76">
        <v>25.8</v>
      </c>
    </row>
    <row r="119" spans="1:12" ht="14.45" customHeight="1">
      <c r="A119" s="209" t="s">
        <v>89</v>
      </c>
      <c r="B119" s="782">
        <v>1106</v>
      </c>
      <c r="C119" s="778">
        <v>69</v>
      </c>
      <c r="D119" s="851">
        <v>6.2</v>
      </c>
      <c r="E119" s="778">
        <v>168</v>
      </c>
      <c r="F119" s="851">
        <v>15.2</v>
      </c>
      <c r="G119" s="778">
        <v>526</v>
      </c>
      <c r="H119" s="851">
        <v>47.6</v>
      </c>
      <c r="I119" s="778">
        <v>76</v>
      </c>
      <c r="J119" s="851">
        <v>6.9</v>
      </c>
      <c r="K119" s="778">
        <v>267</v>
      </c>
      <c r="L119" s="75">
        <v>24.1</v>
      </c>
    </row>
    <row r="120" spans="1:12" ht="14.45" customHeight="1">
      <c r="A120" s="210" t="s">
        <v>90</v>
      </c>
      <c r="B120" s="783">
        <v>4262</v>
      </c>
      <c r="C120" s="779">
        <v>965</v>
      </c>
      <c r="D120" s="852">
        <v>22.6</v>
      </c>
      <c r="E120" s="779">
        <v>457</v>
      </c>
      <c r="F120" s="852">
        <v>10.7</v>
      </c>
      <c r="G120" s="779">
        <v>1795</v>
      </c>
      <c r="H120" s="852">
        <v>42.1</v>
      </c>
      <c r="I120" s="779">
        <v>217</v>
      </c>
      <c r="J120" s="852">
        <v>5.0999999999999996</v>
      </c>
      <c r="K120" s="779">
        <v>828</v>
      </c>
      <c r="L120" s="76">
        <v>19.399999999999999</v>
      </c>
    </row>
    <row r="121" spans="1:12" ht="14.45" customHeight="1">
      <c r="A121" s="209" t="s">
        <v>91</v>
      </c>
      <c r="B121" s="782">
        <v>1102</v>
      </c>
      <c r="C121" s="778">
        <v>391</v>
      </c>
      <c r="D121" s="851">
        <v>35.5</v>
      </c>
      <c r="E121" s="778">
        <v>101</v>
      </c>
      <c r="F121" s="851">
        <v>9.1999999999999993</v>
      </c>
      <c r="G121" s="778">
        <v>331</v>
      </c>
      <c r="H121" s="851">
        <v>30</v>
      </c>
      <c r="I121" s="778">
        <v>216</v>
      </c>
      <c r="J121" s="851">
        <v>19.600000000000001</v>
      </c>
      <c r="K121" s="778">
        <v>63</v>
      </c>
      <c r="L121" s="75">
        <v>5.7</v>
      </c>
    </row>
    <row r="122" spans="1:12" ht="14.45" customHeight="1">
      <c r="A122" s="210" t="s">
        <v>92</v>
      </c>
      <c r="B122" s="783">
        <v>5460</v>
      </c>
      <c r="C122" s="779">
        <v>648</v>
      </c>
      <c r="D122" s="852">
        <v>11.9</v>
      </c>
      <c r="E122" s="779">
        <v>1788</v>
      </c>
      <c r="F122" s="852">
        <v>32.700000000000003</v>
      </c>
      <c r="G122" s="779">
        <v>1224</v>
      </c>
      <c r="H122" s="852">
        <v>22.4</v>
      </c>
      <c r="I122" s="779">
        <v>989</v>
      </c>
      <c r="J122" s="852">
        <v>18.100000000000001</v>
      </c>
      <c r="K122" s="779">
        <v>811</v>
      </c>
      <c r="L122" s="76">
        <v>14.9</v>
      </c>
    </row>
    <row r="123" spans="1:12" ht="14.45" customHeight="1">
      <c r="A123" s="209" t="s">
        <v>93</v>
      </c>
      <c r="B123" s="782">
        <v>10215</v>
      </c>
      <c r="C123" s="778">
        <v>1911</v>
      </c>
      <c r="D123" s="851">
        <v>18.7</v>
      </c>
      <c r="E123" s="778">
        <v>2638</v>
      </c>
      <c r="F123" s="851">
        <v>25.8</v>
      </c>
      <c r="G123" s="778">
        <v>3203</v>
      </c>
      <c r="H123" s="851">
        <v>31.4</v>
      </c>
      <c r="I123" s="778">
        <v>1449</v>
      </c>
      <c r="J123" s="851">
        <v>14.2</v>
      </c>
      <c r="K123" s="778">
        <v>1014</v>
      </c>
      <c r="L123" s="75">
        <v>9.9</v>
      </c>
    </row>
    <row r="124" spans="1:12" ht="14.45" customHeight="1">
      <c r="A124" s="210" t="s">
        <v>94</v>
      </c>
      <c r="B124" s="783">
        <v>2555</v>
      </c>
      <c r="C124" s="779">
        <v>589</v>
      </c>
      <c r="D124" s="852">
        <v>23</v>
      </c>
      <c r="E124" s="779">
        <v>667</v>
      </c>
      <c r="F124" s="852">
        <v>26.1</v>
      </c>
      <c r="G124" s="779">
        <v>815</v>
      </c>
      <c r="H124" s="852">
        <v>31.9</v>
      </c>
      <c r="I124" s="779">
        <v>216</v>
      </c>
      <c r="J124" s="852">
        <v>8.5</v>
      </c>
      <c r="K124" s="779">
        <v>268</v>
      </c>
      <c r="L124" s="76">
        <v>10.5</v>
      </c>
    </row>
    <row r="125" spans="1:12" ht="14.45" customHeight="1">
      <c r="A125" s="209" t="s">
        <v>95</v>
      </c>
      <c r="B125" s="782">
        <v>480</v>
      </c>
      <c r="C125" s="778">
        <v>54</v>
      </c>
      <c r="D125" s="851">
        <v>11.3</v>
      </c>
      <c r="E125" s="778">
        <v>251</v>
      </c>
      <c r="F125" s="851">
        <v>52.3</v>
      </c>
      <c r="G125" s="778">
        <v>134</v>
      </c>
      <c r="H125" s="851">
        <v>27.9</v>
      </c>
      <c r="I125" s="778">
        <v>23</v>
      </c>
      <c r="J125" s="851">
        <v>4.8</v>
      </c>
      <c r="K125" s="778">
        <v>18</v>
      </c>
      <c r="L125" s="75">
        <v>3.7</v>
      </c>
    </row>
    <row r="126" spans="1:12" ht="14.45" customHeight="1">
      <c r="A126" s="210" t="s">
        <v>96</v>
      </c>
      <c r="B126" s="783">
        <v>3007</v>
      </c>
      <c r="C126" s="779">
        <v>734</v>
      </c>
      <c r="D126" s="852">
        <v>24.4</v>
      </c>
      <c r="E126" s="779">
        <v>56</v>
      </c>
      <c r="F126" s="852">
        <v>1.9</v>
      </c>
      <c r="G126" s="779">
        <v>1846</v>
      </c>
      <c r="H126" s="852">
        <v>61.4</v>
      </c>
      <c r="I126" s="779">
        <v>194</v>
      </c>
      <c r="J126" s="852">
        <v>6.5</v>
      </c>
      <c r="K126" s="779">
        <v>177</v>
      </c>
      <c r="L126" s="76">
        <v>5.9</v>
      </c>
    </row>
    <row r="127" spans="1:12" ht="14.45" customHeight="1">
      <c r="A127" s="209" t="s">
        <v>97</v>
      </c>
      <c r="B127" s="782">
        <v>1800</v>
      </c>
      <c r="C127" s="778">
        <v>754</v>
      </c>
      <c r="D127" s="851">
        <v>41.9</v>
      </c>
      <c r="E127" s="778">
        <v>191</v>
      </c>
      <c r="F127" s="851">
        <v>10.6</v>
      </c>
      <c r="G127" s="778">
        <v>487</v>
      </c>
      <c r="H127" s="851">
        <v>27.1</v>
      </c>
      <c r="I127" s="778">
        <v>276</v>
      </c>
      <c r="J127" s="851">
        <v>15.3</v>
      </c>
      <c r="K127" s="778">
        <v>92</v>
      </c>
      <c r="L127" s="75">
        <v>5.0999999999999996</v>
      </c>
    </row>
    <row r="128" spans="1:12" ht="14.45" customHeight="1">
      <c r="A128" s="210" t="s">
        <v>98</v>
      </c>
      <c r="B128" s="783">
        <v>1808</v>
      </c>
      <c r="C128" s="779">
        <v>112</v>
      </c>
      <c r="D128" s="852">
        <v>6.2</v>
      </c>
      <c r="E128" s="779">
        <v>648</v>
      </c>
      <c r="F128" s="852">
        <v>35.799999999999997</v>
      </c>
      <c r="G128" s="779">
        <v>474</v>
      </c>
      <c r="H128" s="852">
        <v>26.2</v>
      </c>
      <c r="I128" s="779">
        <v>295</v>
      </c>
      <c r="J128" s="852">
        <v>16.3</v>
      </c>
      <c r="K128" s="779">
        <v>279</v>
      </c>
      <c r="L128" s="76">
        <v>15.4</v>
      </c>
    </row>
    <row r="129" spans="1:12" ht="14.45" customHeight="1" thickBot="1">
      <c r="A129" s="209" t="s">
        <v>99</v>
      </c>
      <c r="B129" s="784">
        <v>1328</v>
      </c>
      <c r="C129" s="64">
        <v>335</v>
      </c>
      <c r="D129" s="856">
        <v>25.2</v>
      </c>
      <c r="E129" s="64">
        <v>46</v>
      </c>
      <c r="F129" s="856">
        <v>3.5</v>
      </c>
      <c r="G129" s="64">
        <v>611</v>
      </c>
      <c r="H129" s="856">
        <v>46</v>
      </c>
      <c r="I129" s="64">
        <v>301</v>
      </c>
      <c r="J129" s="856">
        <v>22.7</v>
      </c>
      <c r="K129" s="64">
        <v>35</v>
      </c>
      <c r="L129" s="401">
        <v>2.6</v>
      </c>
    </row>
    <row r="130" spans="1:12" ht="14.45" customHeight="1">
      <c r="A130" s="211" t="s">
        <v>100</v>
      </c>
      <c r="B130" s="785">
        <v>44967</v>
      </c>
      <c r="C130" s="61">
        <v>6696</v>
      </c>
      <c r="D130" s="853">
        <v>14.9</v>
      </c>
      <c r="E130" s="61">
        <v>14214</v>
      </c>
      <c r="F130" s="853">
        <v>31.6</v>
      </c>
      <c r="G130" s="61">
        <v>12928</v>
      </c>
      <c r="H130" s="853">
        <v>28.7</v>
      </c>
      <c r="I130" s="61">
        <v>4853</v>
      </c>
      <c r="J130" s="853">
        <v>10.8</v>
      </c>
      <c r="K130" s="61">
        <v>6276</v>
      </c>
      <c r="L130" s="77">
        <v>14</v>
      </c>
    </row>
    <row r="131" spans="1:12" ht="14.45" customHeight="1">
      <c r="A131" s="212" t="s">
        <v>101</v>
      </c>
      <c r="B131" s="786">
        <v>11741</v>
      </c>
      <c r="C131" s="780">
        <v>4203</v>
      </c>
      <c r="D131" s="854">
        <v>35.799999999999997</v>
      </c>
      <c r="E131" s="780">
        <v>637</v>
      </c>
      <c r="F131" s="854">
        <v>5.4</v>
      </c>
      <c r="G131" s="780">
        <v>4499</v>
      </c>
      <c r="H131" s="854">
        <v>38.299999999999997</v>
      </c>
      <c r="I131" s="780">
        <v>1392</v>
      </c>
      <c r="J131" s="854">
        <v>11.9</v>
      </c>
      <c r="K131" s="780">
        <v>1010</v>
      </c>
      <c r="L131" s="78">
        <v>8.6</v>
      </c>
    </row>
    <row r="132" spans="1:12" ht="14.45" customHeight="1">
      <c r="A132" s="214" t="s">
        <v>102</v>
      </c>
      <c r="B132" s="787">
        <v>56708</v>
      </c>
      <c r="C132" s="215">
        <v>10899</v>
      </c>
      <c r="D132" s="855">
        <v>19.2</v>
      </c>
      <c r="E132" s="215">
        <v>14851</v>
      </c>
      <c r="F132" s="855">
        <v>26.2</v>
      </c>
      <c r="G132" s="215">
        <v>17427</v>
      </c>
      <c r="H132" s="855">
        <v>30.7</v>
      </c>
      <c r="I132" s="215">
        <v>6245</v>
      </c>
      <c r="J132" s="855">
        <v>11</v>
      </c>
      <c r="K132" s="215">
        <v>7286</v>
      </c>
      <c r="L132" s="400">
        <v>12.8</v>
      </c>
    </row>
    <row r="133" spans="1:12" ht="14.45" customHeight="1">
      <c r="A133" s="1204" t="s">
        <v>787</v>
      </c>
      <c r="B133" s="1204"/>
      <c r="C133" s="1204"/>
      <c r="D133" s="1204"/>
      <c r="E133" s="1204"/>
      <c r="F133" s="1204"/>
      <c r="G133" s="1204"/>
      <c r="H133" s="1204"/>
      <c r="I133" s="1204"/>
      <c r="J133" s="1204"/>
      <c r="K133" s="1204"/>
      <c r="L133" s="1204"/>
    </row>
    <row r="134" spans="1:12" ht="25.5" customHeight="1">
      <c r="A134" s="1205" t="s">
        <v>842</v>
      </c>
      <c r="B134" s="1205"/>
      <c r="C134" s="1205"/>
      <c r="D134" s="1205"/>
      <c r="E134" s="1205"/>
      <c r="F134" s="1205"/>
      <c r="G134" s="1205"/>
      <c r="H134" s="1205"/>
      <c r="I134" s="1205"/>
      <c r="J134" s="1205"/>
      <c r="K134" s="1205"/>
      <c r="L134" s="1205"/>
    </row>
    <row r="135" spans="1:12" ht="24.75" customHeight="1">
      <c r="A135" s="1205" t="s">
        <v>843</v>
      </c>
      <c r="B135" s="1205"/>
      <c r="C135" s="1205"/>
      <c r="D135" s="1205"/>
      <c r="E135" s="1205"/>
      <c r="F135" s="1205"/>
      <c r="G135" s="1205"/>
      <c r="H135" s="1205"/>
      <c r="I135" s="1205"/>
      <c r="J135" s="1205"/>
      <c r="K135" s="1205"/>
      <c r="L135" s="1205"/>
    </row>
    <row r="136" spans="1:12" ht="22.5" customHeight="1">
      <c r="A136" s="1205" t="s">
        <v>844</v>
      </c>
      <c r="B136" s="1205"/>
      <c r="C136" s="1205"/>
      <c r="D136" s="1205"/>
      <c r="E136" s="1205"/>
      <c r="F136" s="1205"/>
      <c r="G136" s="1205"/>
      <c r="H136" s="1205"/>
      <c r="I136" s="1205"/>
      <c r="J136" s="1205"/>
      <c r="K136" s="1205"/>
      <c r="L136" s="1205"/>
    </row>
    <row r="137" spans="1:12" ht="37.5" customHeight="1">
      <c r="A137" s="1205" t="s">
        <v>845</v>
      </c>
      <c r="B137" s="1205"/>
      <c r="C137" s="1205"/>
      <c r="D137" s="1205"/>
      <c r="E137" s="1205"/>
      <c r="F137" s="1205"/>
      <c r="G137" s="1205"/>
      <c r="H137" s="1205"/>
      <c r="I137" s="1205"/>
      <c r="J137" s="1205"/>
      <c r="K137" s="1205"/>
      <c r="L137" s="1205"/>
    </row>
    <row r="138" spans="1:12" ht="13.5" customHeight="1">
      <c r="A138" s="1202" t="s">
        <v>788</v>
      </c>
      <c r="B138" s="1202"/>
      <c r="C138" s="1202"/>
      <c r="D138" s="1202"/>
      <c r="E138" s="1202"/>
      <c r="F138" s="1202"/>
      <c r="G138" s="1202"/>
      <c r="H138" s="1202"/>
      <c r="I138" s="1202"/>
      <c r="J138" s="1202"/>
      <c r="K138" s="1202"/>
      <c r="L138" s="1202"/>
    </row>
    <row r="139" spans="1:12" ht="14.45" customHeight="1">
      <c r="A139" s="1206" t="s">
        <v>789</v>
      </c>
      <c r="B139" s="1206"/>
      <c r="C139" s="1206"/>
      <c r="D139" s="1206"/>
      <c r="E139" s="1206"/>
      <c r="F139" s="1206"/>
      <c r="G139" s="1206"/>
      <c r="H139" s="1206"/>
      <c r="I139" s="1206"/>
      <c r="J139" s="1206"/>
      <c r="K139" s="1206"/>
      <c r="L139" s="1206"/>
    </row>
    <row r="140" spans="1:12" ht="22.5" customHeight="1">
      <c r="A140" s="1201" t="s">
        <v>793</v>
      </c>
      <c r="B140" s="1201"/>
      <c r="C140" s="1201"/>
      <c r="D140" s="1201"/>
      <c r="E140" s="1201"/>
      <c r="F140" s="1201"/>
      <c r="G140" s="1201"/>
      <c r="H140" s="1201"/>
      <c r="I140" s="1201"/>
      <c r="J140" s="1201"/>
      <c r="K140" s="1201"/>
      <c r="L140" s="1201"/>
    </row>
    <row r="141" spans="1:12" ht="14.45" customHeight="1">
      <c r="A141" s="145"/>
      <c r="B141" s="145"/>
      <c r="C141" s="145"/>
      <c r="D141" s="145"/>
      <c r="E141" s="145"/>
      <c r="F141" s="145"/>
      <c r="G141" s="145"/>
      <c r="H141" s="145"/>
      <c r="I141" s="145"/>
      <c r="J141" s="145"/>
      <c r="K141" s="145"/>
      <c r="L141" s="145"/>
    </row>
    <row r="143" spans="1:12" ht="24" customHeight="1">
      <c r="A143" s="1040">
        <v>2018</v>
      </c>
      <c r="B143" s="1040"/>
      <c r="C143" s="1040"/>
      <c r="D143" s="1040"/>
      <c r="E143" s="1040"/>
      <c r="F143" s="1040"/>
      <c r="G143" s="1040"/>
      <c r="H143" s="1040"/>
      <c r="I143" s="1040"/>
      <c r="J143" s="1040"/>
      <c r="K143" s="1040"/>
      <c r="L143" s="1040"/>
    </row>
    <row r="144" spans="1:12" ht="14.45" customHeight="1">
      <c r="D144" s="588"/>
      <c r="F144" s="588"/>
      <c r="H144" s="588"/>
      <c r="J144" s="588"/>
      <c r="L144" s="588"/>
    </row>
    <row r="145" spans="1:12" ht="14.45" customHeight="1">
      <c r="A145" s="1108" t="s">
        <v>651</v>
      </c>
      <c r="B145" s="1108"/>
      <c r="C145" s="1108"/>
      <c r="D145" s="1108"/>
      <c r="E145" s="1108"/>
      <c r="F145" s="1108"/>
      <c r="G145" s="1108"/>
      <c r="H145" s="1108"/>
      <c r="I145" s="1108"/>
      <c r="J145" s="1108"/>
      <c r="K145" s="1108"/>
      <c r="L145" s="1108"/>
    </row>
    <row r="146" spans="1:12" ht="14.45" customHeight="1">
      <c r="A146" s="1109" t="s">
        <v>311</v>
      </c>
      <c r="B146" s="1136" t="s">
        <v>312</v>
      </c>
      <c r="C146" s="1099" t="s">
        <v>314</v>
      </c>
      <c r="D146" s="1138"/>
      <c r="E146" s="1138"/>
      <c r="F146" s="1138"/>
      <c r="G146" s="1138"/>
      <c r="H146" s="1138"/>
      <c r="I146" s="1138"/>
      <c r="J146" s="1138"/>
      <c r="K146" s="1138"/>
      <c r="L146" s="1139"/>
    </row>
    <row r="147" spans="1:12" ht="60" customHeight="1">
      <c r="A147" s="1110"/>
      <c r="B147" s="1053"/>
      <c r="C147" s="1099" t="s">
        <v>782</v>
      </c>
      <c r="D147" s="1100"/>
      <c r="E147" s="1099" t="s">
        <v>783</v>
      </c>
      <c r="F147" s="1100"/>
      <c r="G147" s="1099" t="s">
        <v>784</v>
      </c>
      <c r="H147" s="1100"/>
      <c r="I147" s="1099" t="s">
        <v>785</v>
      </c>
      <c r="J147" s="1100"/>
      <c r="K147" s="1099" t="s">
        <v>786</v>
      </c>
      <c r="L147" s="1139"/>
    </row>
    <row r="148" spans="1:12" ht="14.45" customHeight="1" thickBot="1">
      <c r="A148" s="1111"/>
      <c r="B148" s="1147" t="s">
        <v>313</v>
      </c>
      <c r="C148" s="1148"/>
      <c r="D148" s="776" t="s">
        <v>317</v>
      </c>
      <c r="E148" s="738" t="s">
        <v>313</v>
      </c>
      <c r="F148" s="796" t="s">
        <v>317</v>
      </c>
      <c r="G148" s="738" t="s">
        <v>313</v>
      </c>
      <c r="H148" s="796" t="s">
        <v>317</v>
      </c>
      <c r="I148" s="738" t="s">
        <v>313</v>
      </c>
      <c r="J148" s="796" t="s">
        <v>317</v>
      </c>
      <c r="K148" s="736" t="s">
        <v>313</v>
      </c>
      <c r="L148" s="835" t="s">
        <v>317</v>
      </c>
    </row>
    <row r="149" spans="1:12" ht="14.45" customHeight="1">
      <c r="A149" s="208" t="s">
        <v>84</v>
      </c>
      <c r="B149" s="781">
        <v>8915</v>
      </c>
      <c r="C149" s="62">
        <v>2129</v>
      </c>
      <c r="D149" s="850">
        <v>23.9</v>
      </c>
      <c r="E149" s="62">
        <v>2462</v>
      </c>
      <c r="F149" s="850">
        <v>27.6</v>
      </c>
      <c r="G149" s="62">
        <v>2151</v>
      </c>
      <c r="H149" s="850">
        <v>24.1</v>
      </c>
      <c r="I149" s="62">
        <v>527</v>
      </c>
      <c r="J149" s="850">
        <v>5.9</v>
      </c>
      <c r="K149" s="62">
        <v>1645</v>
      </c>
      <c r="L149" s="74">
        <v>18.5</v>
      </c>
    </row>
    <row r="150" spans="1:12" ht="14.45" customHeight="1">
      <c r="A150" s="209" t="s">
        <v>85</v>
      </c>
      <c r="B150" s="782">
        <v>9430</v>
      </c>
      <c r="C150" s="778">
        <v>232</v>
      </c>
      <c r="D150" s="851">
        <v>2.5</v>
      </c>
      <c r="E150" s="778">
        <v>5182</v>
      </c>
      <c r="F150" s="851">
        <v>55</v>
      </c>
      <c r="G150" s="778">
        <v>2272</v>
      </c>
      <c r="H150" s="851">
        <v>24.1</v>
      </c>
      <c r="I150" s="778">
        <v>980</v>
      </c>
      <c r="J150" s="851">
        <v>10.4</v>
      </c>
      <c r="K150" s="778">
        <v>764</v>
      </c>
      <c r="L150" s="75">
        <v>8.1</v>
      </c>
    </row>
    <row r="151" spans="1:12" ht="14.45" customHeight="1">
      <c r="A151" s="210" t="s">
        <v>86</v>
      </c>
      <c r="B151" s="783">
        <v>2560</v>
      </c>
      <c r="C151" s="779">
        <v>917</v>
      </c>
      <c r="D151" s="852">
        <v>35.799999999999997</v>
      </c>
      <c r="E151" s="779">
        <v>150</v>
      </c>
      <c r="F151" s="852">
        <v>5.9</v>
      </c>
      <c r="G151" s="779">
        <v>846</v>
      </c>
      <c r="H151" s="852">
        <v>33</v>
      </c>
      <c r="I151" s="779">
        <v>171</v>
      </c>
      <c r="J151" s="852">
        <v>6.7</v>
      </c>
      <c r="K151" s="779">
        <v>476</v>
      </c>
      <c r="L151" s="76">
        <v>18.600000000000001</v>
      </c>
    </row>
    <row r="152" spans="1:12" ht="14.45" customHeight="1">
      <c r="A152" s="209" t="s">
        <v>87</v>
      </c>
      <c r="B152" s="782">
        <v>1876</v>
      </c>
      <c r="C152" s="778">
        <v>1135</v>
      </c>
      <c r="D152" s="851">
        <v>60.5</v>
      </c>
      <c r="E152" s="778">
        <v>40</v>
      </c>
      <c r="F152" s="851">
        <v>2.1</v>
      </c>
      <c r="G152" s="778">
        <v>357</v>
      </c>
      <c r="H152" s="851">
        <v>19</v>
      </c>
      <c r="I152" s="778">
        <v>203</v>
      </c>
      <c r="J152" s="851">
        <v>10.8</v>
      </c>
      <c r="K152" s="778">
        <v>141</v>
      </c>
      <c r="L152" s="75">
        <v>7.5</v>
      </c>
    </row>
    <row r="153" spans="1:12" ht="14.45" customHeight="1">
      <c r="A153" s="210" t="s">
        <v>88</v>
      </c>
      <c r="B153" s="783">
        <v>451</v>
      </c>
      <c r="C153" s="779">
        <v>59</v>
      </c>
      <c r="D153" s="852">
        <v>13.1</v>
      </c>
      <c r="E153" s="779">
        <v>86</v>
      </c>
      <c r="F153" s="852">
        <v>19.100000000000001</v>
      </c>
      <c r="G153" s="779">
        <v>188</v>
      </c>
      <c r="H153" s="852">
        <v>41.7</v>
      </c>
      <c r="I153" s="779">
        <v>17</v>
      </c>
      <c r="J153" s="852">
        <v>3.8</v>
      </c>
      <c r="K153" s="779">
        <v>101</v>
      </c>
      <c r="L153" s="76">
        <v>22.4</v>
      </c>
    </row>
    <row r="154" spans="1:12" ht="14.45" customHeight="1">
      <c r="A154" s="209" t="s">
        <v>89</v>
      </c>
      <c r="B154" s="782">
        <v>1081</v>
      </c>
      <c r="C154" s="778">
        <v>70</v>
      </c>
      <c r="D154" s="851">
        <v>6.5</v>
      </c>
      <c r="E154" s="778">
        <v>173</v>
      </c>
      <c r="F154" s="851">
        <v>16</v>
      </c>
      <c r="G154" s="778">
        <v>526</v>
      </c>
      <c r="H154" s="851">
        <v>48.7</v>
      </c>
      <c r="I154" s="778">
        <v>83</v>
      </c>
      <c r="J154" s="851">
        <v>7.7</v>
      </c>
      <c r="K154" s="778">
        <v>229</v>
      </c>
      <c r="L154" s="75">
        <v>21.2</v>
      </c>
    </row>
    <row r="155" spans="1:12" ht="14.45" customHeight="1">
      <c r="A155" s="210" t="s">
        <v>90</v>
      </c>
      <c r="B155" s="783">
        <v>4232</v>
      </c>
      <c r="C155" s="779">
        <v>1009</v>
      </c>
      <c r="D155" s="852">
        <v>23.8</v>
      </c>
      <c r="E155" s="779">
        <v>488</v>
      </c>
      <c r="F155" s="852">
        <v>11.5</v>
      </c>
      <c r="G155" s="779">
        <v>1802</v>
      </c>
      <c r="H155" s="852">
        <v>42.6</v>
      </c>
      <c r="I155" s="779">
        <v>203</v>
      </c>
      <c r="J155" s="852">
        <v>4.8</v>
      </c>
      <c r="K155" s="779">
        <v>730</v>
      </c>
      <c r="L155" s="76">
        <v>17.2</v>
      </c>
    </row>
    <row r="156" spans="1:12" ht="14.45" customHeight="1">
      <c r="A156" s="209" t="s">
        <v>91</v>
      </c>
      <c r="B156" s="782">
        <v>1097</v>
      </c>
      <c r="C156" s="778">
        <v>431</v>
      </c>
      <c r="D156" s="851">
        <v>39.299999999999997</v>
      </c>
      <c r="E156" s="778">
        <v>83</v>
      </c>
      <c r="F156" s="851">
        <v>7.6</v>
      </c>
      <c r="G156" s="778">
        <v>285</v>
      </c>
      <c r="H156" s="851">
        <v>26</v>
      </c>
      <c r="I156" s="778">
        <v>224</v>
      </c>
      <c r="J156" s="851">
        <v>20.399999999999999</v>
      </c>
      <c r="K156" s="778">
        <v>74</v>
      </c>
      <c r="L156" s="75">
        <v>6.7</v>
      </c>
    </row>
    <row r="157" spans="1:12" ht="14.45" customHeight="1">
      <c r="A157" s="210" t="s">
        <v>92</v>
      </c>
      <c r="B157" s="783">
        <v>5349</v>
      </c>
      <c r="C157" s="779">
        <v>667</v>
      </c>
      <c r="D157" s="852">
        <v>12.5</v>
      </c>
      <c r="E157" s="779">
        <v>1713</v>
      </c>
      <c r="F157" s="852">
        <v>32</v>
      </c>
      <c r="G157" s="779">
        <v>1149</v>
      </c>
      <c r="H157" s="852">
        <v>21.5</v>
      </c>
      <c r="I157" s="779">
        <v>973</v>
      </c>
      <c r="J157" s="852">
        <v>18.2</v>
      </c>
      <c r="K157" s="779">
        <v>847</v>
      </c>
      <c r="L157" s="76">
        <v>15.8</v>
      </c>
    </row>
    <row r="158" spans="1:12" ht="14.45" customHeight="1">
      <c r="A158" s="209" t="s">
        <v>93</v>
      </c>
      <c r="B158" s="782">
        <v>10060</v>
      </c>
      <c r="C158" s="778">
        <v>1975</v>
      </c>
      <c r="D158" s="851">
        <v>19.600000000000001</v>
      </c>
      <c r="E158" s="778">
        <v>2702</v>
      </c>
      <c r="F158" s="851">
        <v>26.9</v>
      </c>
      <c r="G158" s="778">
        <v>2935</v>
      </c>
      <c r="H158" s="851">
        <v>29.2</v>
      </c>
      <c r="I158" s="778">
        <v>1416</v>
      </c>
      <c r="J158" s="851">
        <v>14.1</v>
      </c>
      <c r="K158" s="778">
        <v>1032</v>
      </c>
      <c r="L158" s="75">
        <v>10.3</v>
      </c>
    </row>
    <row r="159" spans="1:12" ht="14.45" customHeight="1">
      <c r="A159" s="210" t="s">
        <v>94</v>
      </c>
      <c r="B159" s="783">
        <v>2527</v>
      </c>
      <c r="C159" s="779">
        <v>592</v>
      </c>
      <c r="D159" s="852">
        <v>23.4</v>
      </c>
      <c r="E159" s="779">
        <v>718</v>
      </c>
      <c r="F159" s="852">
        <v>28.4</v>
      </c>
      <c r="G159" s="779">
        <v>772</v>
      </c>
      <c r="H159" s="852">
        <v>30.6</v>
      </c>
      <c r="I159" s="779">
        <v>205</v>
      </c>
      <c r="J159" s="852">
        <v>8.1</v>
      </c>
      <c r="K159" s="779">
        <v>240</v>
      </c>
      <c r="L159" s="76">
        <v>9.5</v>
      </c>
    </row>
    <row r="160" spans="1:12" ht="14.45" customHeight="1">
      <c r="A160" s="209" t="s">
        <v>95</v>
      </c>
      <c r="B160" s="782">
        <v>482</v>
      </c>
      <c r="C160" s="778">
        <v>51</v>
      </c>
      <c r="D160" s="851">
        <v>10.6</v>
      </c>
      <c r="E160" s="778">
        <v>276</v>
      </c>
      <c r="F160" s="851">
        <v>57.3</v>
      </c>
      <c r="G160" s="778">
        <v>118</v>
      </c>
      <c r="H160" s="851">
        <v>24.5</v>
      </c>
      <c r="I160" s="778">
        <v>16</v>
      </c>
      <c r="J160" s="851">
        <v>3.3</v>
      </c>
      <c r="K160" s="778">
        <v>21</v>
      </c>
      <c r="L160" s="75">
        <v>4.4000000000000004</v>
      </c>
    </row>
    <row r="161" spans="1:12" ht="14.45" customHeight="1">
      <c r="A161" s="210" t="s">
        <v>96</v>
      </c>
      <c r="B161" s="783">
        <v>2979</v>
      </c>
      <c r="C161" s="779">
        <v>821</v>
      </c>
      <c r="D161" s="852">
        <v>27.6</v>
      </c>
      <c r="E161" s="779">
        <v>45</v>
      </c>
      <c r="F161" s="852">
        <v>1.5</v>
      </c>
      <c r="G161" s="779">
        <v>1737</v>
      </c>
      <c r="H161" s="852">
        <v>58.3</v>
      </c>
      <c r="I161" s="779">
        <v>228</v>
      </c>
      <c r="J161" s="852">
        <v>7.7</v>
      </c>
      <c r="K161" s="779">
        <v>148</v>
      </c>
      <c r="L161" s="76">
        <v>5</v>
      </c>
    </row>
    <row r="162" spans="1:12" ht="14.45" customHeight="1">
      <c r="A162" s="209" t="s">
        <v>97</v>
      </c>
      <c r="B162" s="782">
        <v>1789</v>
      </c>
      <c r="C162" s="778">
        <v>800</v>
      </c>
      <c r="D162" s="851">
        <v>44.7</v>
      </c>
      <c r="E162" s="778">
        <v>201</v>
      </c>
      <c r="F162" s="851">
        <v>11.2</v>
      </c>
      <c r="G162" s="778">
        <v>444</v>
      </c>
      <c r="H162" s="851">
        <v>24.8</v>
      </c>
      <c r="I162" s="778">
        <v>258</v>
      </c>
      <c r="J162" s="851">
        <v>14.4</v>
      </c>
      <c r="K162" s="778">
        <v>86</v>
      </c>
      <c r="L162" s="75">
        <v>4.8</v>
      </c>
    </row>
    <row r="163" spans="1:12" ht="14.45" customHeight="1">
      <c r="A163" s="210" t="s">
        <v>98</v>
      </c>
      <c r="B163" s="783">
        <v>1785</v>
      </c>
      <c r="C163" s="779">
        <v>117</v>
      </c>
      <c r="D163" s="852">
        <v>6.6</v>
      </c>
      <c r="E163" s="779">
        <v>641</v>
      </c>
      <c r="F163" s="852">
        <v>35.9</v>
      </c>
      <c r="G163" s="779">
        <v>468</v>
      </c>
      <c r="H163" s="852">
        <v>26.2</v>
      </c>
      <c r="I163" s="779">
        <v>277</v>
      </c>
      <c r="J163" s="852">
        <v>15.5</v>
      </c>
      <c r="K163" s="779">
        <v>282</v>
      </c>
      <c r="L163" s="76">
        <v>15.8</v>
      </c>
    </row>
    <row r="164" spans="1:12" ht="14.45" customHeight="1" thickBot="1">
      <c r="A164" s="209" t="s">
        <v>99</v>
      </c>
      <c r="B164" s="782">
        <v>1320</v>
      </c>
      <c r="C164" s="778">
        <v>370</v>
      </c>
      <c r="D164" s="851">
        <v>28</v>
      </c>
      <c r="E164" s="778">
        <v>48</v>
      </c>
      <c r="F164" s="851">
        <v>3.6</v>
      </c>
      <c r="G164" s="778">
        <v>547</v>
      </c>
      <c r="H164" s="851">
        <v>41.4</v>
      </c>
      <c r="I164" s="778">
        <v>316</v>
      </c>
      <c r="J164" s="851">
        <v>23.9</v>
      </c>
      <c r="K164" s="778">
        <v>39</v>
      </c>
      <c r="L164" s="75">
        <v>3</v>
      </c>
    </row>
    <row r="165" spans="1:12" ht="14.45" customHeight="1">
      <c r="A165" s="211" t="s">
        <v>100</v>
      </c>
      <c r="B165" s="785">
        <v>44312</v>
      </c>
      <c r="C165" s="61">
        <v>6901</v>
      </c>
      <c r="D165" s="853">
        <v>15.6</v>
      </c>
      <c r="E165" s="61">
        <v>14441</v>
      </c>
      <c r="F165" s="853">
        <v>32.6</v>
      </c>
      <c r="G165" s="61">
        <v>12381</v>
      </c>
      <c r="H165" s="853">
        <v>27.9</v>
      </c>
      <c r="I165" s="61">
        <v>4697</v>
      </c>
      <c r="J165" s="853">
        <v>10.6</v>
      </c>
      <c r="K165" s="61">
        <v>5891</v>
      </c>
      <c r="L165" s="77">
        <v>13.3</v>
      </c>
    </row>
    <row r="166" spans="1:12" ht="14.45" customHeight="1">
      <c r="A166" s="212" t="s">
        <v>101</v>
      </c>
      <c r="B166" s="786">
        <v>11621</v>
      </c>
      <c r="C166" s="780">
        <v>4474</v>
      </c>
      <c r="D166" s="854">
        <v>38.5</v>
      </c>
      <c r="E166" s="780">
        <v>567</v>
      </c>
      <c r="F166" s="854">
        <v>4.9000000000000004</v>
      </c>
      <c r="G166" s="780">
        <v>4216</v>
      </c>
      <c r="H166" s="854">
        <v>36.299999999999997</v>
      </c>
      <c r="I166" s="780">
        <v>1400</v>
      </c>
      <c r="J166" s="854">
        <v>12</v>
      </c>
      <c r="K166" s="780">
        <v>964</v>
      </c>
      <c r="L166" s="78">
        <v>8.3000000000000007</v>
      </c>
    </row>
    <row r="167" spans="1:12" ht="14.45" customHeight="1">
      <c r="A167" s="214" t="s">
        <v>102</v>
      </c>
      <c r="B167" s="787">
        <v>55933</v>
      </c>
      <c r="C167" s="215">
        <v>11375</v>
      </c>
      <c r="D167" s="855">
        <v>20.3</v>
      </c>
      <c r="E167" s="215">
        <v>15008</v>
      </c>
      <c r="F167" s="855">
        <v>26.8</v>
      </c>
      <c r="G167" s="215">
        <v>16597</v>
      </c>
      <c r="H167" s="855">
        <v>29.7</v>
      </c>
      <c r="I167" s="215">
        <v>6097</v>
      </c>
      <c r="J167" s="855">
        <v>10.9</v>
      </c>
      <c r="K167" s="215">
        <v>6855</v>
      </c>
      <c r="L167" s="400">
        <v>12.3</v>
      </c>
    </row>
    <row r="168" spans="1:12" ht="14.45" customHeight="1">
      <c r="A168" s="1204" t="s">
        <v>787</v>
      </c>
      <c r="B168" s="1204"/>
      <c r="C168" s="1204"/>
      <c r="D168" s="1204"/>
      <c r="E168" s="1204"/>
      <c r="F168" s="1204"/>
      <c r="G168" s="1204"/>
      <c r="H168" s="1204"/>
      <c r="I168" s="1204"/>
      <c r="J168" s="1204"/>
      <c r="K168" s="1204"/>
      <c r="L168" s="1204"/>
    </row>
    <row r="169" spans="1:12" ht="29.25" customHeight="1">
      <c r="A169" s="1205" t="s">
        <v>842</v>
      </c>
      <c r="B169" s="1205"/>
      <c r="C169" s="1205"/>
      <c r="D169" s="1205"/>
      <c r="E169" s="1205"/>
      <c r="F169" s="1205"/>
      <c r="G169" s="1205"/>
      <c r="H169" s="1205"/>
      <c r="I169" s="1205"/>
      <c r="J169" s="1205"/>
      <c r="K169" s="1205"/>
      <c r="L169" s="1205"/>
    </row>
    <row r="170" spans="1:12" ht="27.4" customHeight="1">
      <c r="A170" s="1205" t="s">
        <v>843</v>
      </c>
      <c r="B170" s="1205"/>
      <c r="C170" s="1205"/>
      <c r="D170" s="1205"/>
      <c r="E170" s="1205"/>
      <c r="F170" s="1205"/>
      <c r="G170" s="1205"/>
      <c r="H170" s="1205"/>
      <c r="I170" s="1205"/>
      <c r="J170" s="1205"/>
      <c r="K170" s="1205"/>
      <c r="L170" s="1205"/>
    </row>
    <row r="171" spans="1:12" ht="30.75" customHeight="1">
      <c r="A171" s="1205" t="s">
        <v>844</v>
      </c>
      <c r="B171" s="1205"/>
      <c r="C171" s="1205"/>
      <c r="D171" s="1205"/>
      <c r="E171" s="1205"/>
      <c r="F171" s="1205"/>
      <c r="G171" s="1205"/>
      <c r="H171" s="1205"/>
      <c r="I171" s="1205"/>
      <c r="J171" s="1205"/>
      <c r="K171" s="1205"/>
      <c r="L171" s="1205"/>
    </row>
    <row r="172" spans="1:12" ht="37.5" customHeight="1">
      <c r="A172" s="1205" t="s">
        <v>845</v>
      </c>
      <c r="B172" s="1205"/>
      <c r="C172" s="1205"/>
      <c r="D172" s="1205"/>
      <c r="E172" s="1205"/>
      <c r="F172" s="1205"/>
      <c r="G172" s="1205"/>
      <c r="H172" s="1205"/>
      <c r="I172" s="1205"/>
      <c r="J172" s="1205"/>
      <c r="K172" s="1205"/>
      <c r="L172" s="1205"/>
    </row>
    <row r="173" spans="1:12" ht="14.45" customHeight="1">
      <c r="A173" s="1202" t="s">
        <v>788</v>
      </c>
      <c r="B173" s="1202"/>
      <c r="C173" s="1202"/>
      <c r="D173" s="1202"/>
      <c r="E173" s="1202"/>
      <c r="F173" s="1202"/>
      <c r="G173" s="1202"/>
      <c r="H173" s="1202"/>
      <c r="I173" s="1202"/>
      <c r="J173" s="1202"/>
      <c r="K173" s="1202"/>
      <c r="L173" s="1202"/>
    </row>
    <row r="174" spans="1:12" ht="14.45" customHeight="1">
      <c r="A174" s="1203" t="s">
        <v>789</v>
      </c>
      <c r="B174" s="1203"/>
      <c r="C174" s="1203"/>
      <c r="D174" s="1203"/>
      <c r="E174" s="1203"/>
      <c r="F174" s="1203"/>
      <c r="G174" s="1203"/>
      <c r="H174" s="1203"/>
      <c r="I174" s="1203"/>
      <c r="J174" s="1203"/>
      <c r="K174" s="1203"/>
      <c r="L174" s="1203"/>
    </row>
    <row r="175" spans="1:12" ht="22.5" customHeight="1">
      <c r="A175" s="1201" t="s">
        <v>794</v>
      </c>
      <c r="B175" s="1201"/>
      <c r="C175" s="1201"/>
      <c r="D175" s="1201"/>
      <c r="E175" s="1201"/>
      <c r="F175" s="1201"/>
      <c r="G175" s="1201"/>
      <c r="H175" s="1201"/>
      <c r="I175" s="1201"/>
      <c r="J175" s="1201"/>
      <c r="K175" s="1201"/>
      <c r="L175" s="1201"/>
    </row>
    <row r="176" spans="1:12" ht="14.45" customHeight="1">
      <c r="A176" s="145"/>
      <c r="B176" s="145"/>
      <c r="C176" s="145"/>
      <c r="D176" s="145"/>
      <c r="E176" s="145"/>
      <c r="F176" s="145"/>
      <c r="G176" s="145"/>
      <c r="H176" s="145"/>
      <c r="I176" s="145"/>
      <c r="J176" s="145"/>
      <c r="K176" s="145"/>
      <c r="L176" s="145"/>
    </row>
  </sheetData>
  <mergeCells count="95">
    <mergeCell ref="A134:L134"/>
    <mergeCell ref="A135:L135"/>
    <mergeCell ref="A136:L136"/>
    <mergeCell ref="A137:L137"/>
    <mergeCell ref="A140:L140"/>
    <mergeCell ref="A138:L138"/>
    <mergeCell ref="A139:L139"/>
    <mergeCell ref="A64:L64"/>
    <mergeCell ref="A65:L65"/>
    <mergeCell ref="A66:L66"/>
    <mergeCell ref="A67:L67"/>
    <mergeCell ref="A70:L70"/>
    <mergeCell ref="A68:L68"/>
    <mergeCell ref="A69:L69"/>
    <mergeCell ref="A3:L3"/>
    <mergeCell ref="A5:L5"/>
    <mergeCell ref="A6:A8"/>
    <mergeCell ref="B6:B7"/>
    <mergeCell ref="C6:L6"/>
    <mergeCell ref="C7:D7"/>
    <mergeCell ref="E7:F7"/>
    <mergeCell ref="G7:H7"/>
    <mergeCell ref="I7:J7"/>
    <mergeCell ref="K7:L7"/>
    <mergeCell ref="B8:C8"/>
    <mergeCell ref="A28:L28"/>
    <mergeCell ref="A33:L33"/>
    <mergeCell ref="A34:L34"/>
    <mergeCell ref="A38:L38"/>
    <mergeCell ref="A40:L40"/>
    <mergeCell ref="A29:L29"/>
    <mergeCell ref="A30:L30"/>
    <mergeCell ref="A31:L31"/>
    <mergeCell ref="A32:L32"/>
    <mergeCell ref="A35:L35"/>
    <mergeCell ref="G42:H42"/>
    <mergeCell ref="I42:J42"/>
    <mergeCell ref="K42:L42"/>
    <mergeCell ref="B43:C43"/>
    <mergeCell ref="A63:L63"/>
    <mergeCell ref="A41:A43"/>
    <mergeCell ref="B41:B42"/>
    <mergeCell ref="C41:L41"/>
    <mergeCell ref="C42:D42"/>
    <mergeCell ref="E42:F42"/>
    <mergeCell ref="A73:L73"/>
    <mergeCell ref="A75:L75"/>
    <mergeCell ref="A76:A78"/>
    <mergeCell ref="B76:B77"/>
    <mergeCell ref="C76:L76"/>
    <mergeCell ref="C77:D77"/>
    <mergeCell ref="E77:F77"/>
    <mergeCell ref="G77:H77"/>
    <mergeCell ref="I77:J77"/>
    <mergeCell ref="K77:L77"/>
    <mergeCell ref="B78:C78"/>
    <mergeCell ref="A98:L98"/>
    <mergeCell ref="A103:L103"/>
    <mergeCell ref="A104:L104"/>
    <mergeCell ref="A108:L108"/>
    <mergeCell ref="A110:L110"/>
    <mergeCell ref="A99:L99"/>
    <mergeCell ref="A100:L100"/>
    <mergeCell ref="A101:L101"/>
    <mergeCell ref="A102:L102"/>
    <mergeCell ref="A105:L105"/>
    <mergeCell ref="G112:H112"/>
    <mergeCell ref="I112:J112"/>
    <mergeCell ref="K112:L112"/>
    <mergeCell ref="B113:C113"/>
    <mergeCell ref="A133:L133"/>
    <mergeCell ref="A111:A113"/>
    <mergeCell ref="B111:B112"/>
    <mergeCell ref="C111:L111"/>
    <mergeCell ref="C112:D112"/>
    <mergeCell ref="E112:F112"/>
    <mergeCell ref="A143:L143"/>
    <mergeCell ref="A145:L145"/>
    <mergeCell ref="A146:A148"/>
    <mergeCell ref="B146:B147"/>
    <mergeCell ref="C146:L146"/>
    <mergeCell ref="C147:D147"/>
    <mergeCell ref="E147:F147"/>
    <mergeCell ref="G147:H147"/>
    <mergeCell ref="I147:J147"/>
    <mergeCell ref="K147:L147"/>
    <mergeCell ref="A175:L175"/>
    <mergeCell ref="A173:L173"/>
    <mergeCell ref="A174:L174"/>
    <mergeCell ref="B148:C148"/>
    <mergeCell ref="A168:L168"/>
    <mergeCell ref="A169:L169"/>
    <mergeCell ref="A170:L170"/>
    <mergeCell ref="A171:L171"/>
    <mergeCell ref="A172:L172"/>
  </mergeCells>
  <hyperlinks>
    <hyperlink ref="A1" location="Inhalt!A1" display="Zurück zum Inhalt" xr:uid="{00000000-0004-0000-1500-000000000000}"/>
  </hyperlinks>
  <pageMargins left="0.7" right="0.7" top="0.78740157499999996" bottom="0.78740157499999996"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14"/>
  <dimension ref="A1:S57"/>
  <sheetViews>
    <sheetView zoomScale="80" zoomScaleNormal="80" workbookViewId="0">
      <pane xSplit="1" topLeftCell="B1" activePane="topRight" state="frozen"/>
      <selection pane="topRight"/>
    </sheetView>
  </sheetViews>
  <sheetFormatPr baseColWidth="10" defaultColWidth="11.125" defaultRowHeight="14.45" customHeight="1"/>
  <cols>
    <col min="1" max="1" width="23.5" style="583" customWidth="1"/>
    <col min="2" max="10" width="11.125" style="583" customWidth="1"/>
    <col min="11" max="16384" width="11.125" style="583"/>
  </cols>
  <sheetData>
    <row r="1" spans="1:19" ht="14.45" customHeight="1">
      <c r="A1" s="488" t="s">
        <v>688</v>
      </c>
    </row>
    <row r="3" spans="1:19" s="596" customFormat="1" ht="24" customHeight="1">
      <c r="A3" s="1156">
        <v>2022</v>
      </c>
      <c r="B3" s="1156"/>
      <c r="C3" s="1156"/>
      <c r="D3" s="1156"/>
      <c r="E3" s="1156"/>
      <c r="F3" s="1156"/>
      <c r="G3" s="1156"/>
      <c r="H3" s="345"/>
      <c r="I3" s="345"/>
      <c r="J3" s="345"/>
      <c r="K3" s="345"/>
      <c r="L3" s="345"/>
      <c r="M3" s="345"/>
      <c r="N3" s="345"/>
      <c r="O3" s="345"/>
      <c r="P3" s="345"/>
      <c r="Q3" s="345"/>
      <c r="R3" s="345"/>
      <c r="S3" s="345"/>
    </row>
    <row r="5" spans="1:19" ht="14.45" customHeight="1">
      <c r="A5" s="1209" t="s">
        <v>652</v>
      </c>
      <c r="B5" s="1209"/>
      <c r="C5" s="1209"/>
      <c r="D5" s="1209"/>
      <c r="E5" s="1209"/>
      <c r="F5" s="1209"/>
      <c r="G5" s="1209"/>
    </row>
    <row r="6" spans="1:19" ht="30" customHeight="1" thickBot="1">
      <c r="A6" s="1164" t="s">
        <v>311</v>
      </c>
      <c r="B6" s="1208" t="s">
        <v>375</v>
      </c>
      <c r="C6" s="1163" t="s">
        <v>80</v>
      </c>
      <c r="D6" s="1157" t="s">
        <v>80</v>
      </c>
      <c r="E6" s="1163" t="s">
        <v>376</v>
      </c>
      <c r="F6" s="1163" t="s">
        <v>81</v>
      </c>
      <c r="G6" s="1163" t="s">
        <v>81</v>
      </c>
    </row>
    <row r="7" spans="1:19" ht="14.45" customHeight="1" thickBot="1">
      <c r="A7" s="1165" t="s">
        <v>311</v>
      </c>
      <c r="B7" s="72" t="s">
        <v>28</v>
      </c>
      <c r="C7" s="72" t="s">
        <v>82</v>
      </c>
      <c r="D7" s="73" t="s">
        <v>83</v>
      </c>
      <c r="E7" s="72" t="s">
        <v>28</v>
      </c>
      <c r="F7" s="72" t="s">
        <v>82</v>
      </c>
      <c r="G7" s="72" t="s">
        <v>83</v>
      </c>
    </row>
    <row r="8" spans="1:19" ht="14.45" customHeight="1">
      <c r="A8" s="276" t="s">
        <v>84</v>
      </c>
      <c r="B8" s="432">
        <v>12.993527279355311</v>
      </c>
      <c r="C8" s="305">
        <v>0.56491395074389539</v>
      </c>
      <c r="D8" s="306">
        <v>422</v>
      </c>
      <c r="E8" s="432">
        <v>6.7284244848970349</v>
      </c>
      <c r="F8" s="305">
        <v>0.38467659729135051</v>
      </c>
      <c r="G8" s="307">
        <v>419</v>
      </c>
    </row>
    <row r="9" spans="1:19" ht="14.45" customHeight="1">
      <c r="A9" s="281" t="s">
        <v>85</v>
      </c>
      <c r="B9" s="433">
        <v>13.928372810740109</v>
      </c>
      <c r="C9" s="310">
        <v>0.65939294439434415</v>
      </c>
      <c r="D9" s="311">
        <v>319</v>
      </c>
      <c r="E9" s="433">
        <v>8.2059573554423206</v>
      </c>
      <c r="F9" s="310">
        <v>0.55611099022252475</v>
      </c>
      <c r="G9" s="312">
        <v>316</v>
      </c>
    </row>
    <row r="10" spans="1:19" ht="14.45" customHeight="1">
      <c r="A10" s="276" t="s">
        <v>86</v>
      </c>
      <c r="B10" s="432">
        <v>12.588233135773191</v>
      </c>
      <c r="C10" s="305">
        <v>0.64557948348389216</v>
      </c>
      <c r="D10" s="306">
        <v>484</v>
      </c>
      <c r="E10" s="432">
        <v>7.9030183166642587</v>
      </c>
      <c r="F10" s="305">
        <v>0.47277578439802159</v>
      </c>
      <c r="G10" s="307">
        <v>481</v>
      </c>
    </row>
    <row r="11" spans="1:19" ht="14.45" customHeight="1">
      <c r="A11" s="281" t="s">
        <v>87</v>
      </c>
      <c r="B11" s="433">
        <v>13.050509056256679</v>
      </c>
      <c r="C11" s="310">
        <v>0.72744061758275591</v>
      </c>
      <c r="D11" s="311">
        <v>374</v>
      </c>
      <c r="E11" s="433">
        <v>7.7740532339489539</v>
      </c>
      <c r="F11" s="310">
        <v>0.48367228261820627</v>
      </c>
      <c r="G11" s="312">
        <v>372</v>
      </c>
    </row>
    <row r="12" spans="1:19" ht="14.45" customHeight="1">
      <c r="A12" s="276" t="s">
        <v>88</v>
      </c>
      <c r="B12" s="432">
        <v>14.14175879217597</v>
      </c>
      <c r="C12" s="305">
        <v>0.77404398616004144</v>
      </c>
      <c r="D12" s="306">
        <v>319</v>
      </c>
      <c r="E12" s="432">
        <v>7.5670450735905286</v>
      </c>
      <c r="F12" s="305">
        <v>0.62561817836134215</v>
      </c>
      <c r="G12" s="307">
        <v>315</v>
      </c>
    </row>
    <row r="13" spans="1:19" ht="14.45" customHeight="1">
      <c r="A13" s="281" t="s">
        <v>89</v>
      </c>
      <c r="B13" s="433">
        <v>12.463439956752749</v>
      </c>
      <c r="C13" s="310">
        <v>0.6350382298773033</v>
      </c>
      <c r="D13" s="311">
        <v>422</v>
      </c>
      <c r="E13" s="433">
        <v>7.4463072407709863</v>
      </c>
      <c r="F13" s="310">
        <v>0.51793254682635292</v>
      </c>
      <c r="G13" s="312">
        <v>426</v>
      </c>
    </row>
    <row r="14" spans="1:19" ht="14.45" customHeight="1">
      <c r="A14" s="276" t="s">
        <v>90</v>
      </c>
      <c r="B14" s="432">
        <v>13.06976951592072</v>
      </c>
      <c r="C14" s="305">
        <v>0.69723514259383279</v>
      </c>
      <c r="D14" s="306">
        <v>356</v>
      </c>
      <c r="E14" s="432">
        <v>7.7740770204274137</v>
      </c>
      <c r="F14" s="305">
        <v>0.53334082061255017</v>
      </c>
      <c r="G14" s="307">
        <v>361</v>
      </c>
    </row>
    <row r="15" spans="1:19" ht="14.45" customHeight="1">
      <c r="A15" s="281" t="s">
        <v>91</v>
      </c>
      <c r="B15" s="433">
        <v>14.85919651886276</v>
      </c>
      <c r="C15" s="310">
        <v>0.74253548212516707</v>
      </c>
      <c r="D15" s="311">
        <v>462</v>
      </c>
      <c r="E15" s="433">
        <v>8.7485368796300893</v>
      </c>
      <c r="F15" s="310">
        <v>0.49510675142150679</v>
      </c>
      <c r="G15" s="312">
        <v>458</v>
      </c>
    </row>
    <row r="16" spans="1:19" ht="14.45" customHeight="1">
      <c r="A16" s="276" t="s">
        <v>92</v>
      </c>
      <c r="B16" s="432">
        <v>14.47634514658677</v>
      </c>
      <c r="C16" s="305">
        <v>0.69371277120346708</v>
      </c>
      <c r="D16" s="306">
        <v>383</v>
      </c>
      <c r="E16" s="432">
        <v>8.2478513246007594</v>
      </c>
      <c r="F16" s="305">
        <v>0.58796043555351274</v>
      </c>
      <c r="G16" s="307">
        <v>388</v>
      </c>
    </row>
    <row r="17" spans="1:19" ht="14.45" customHeight="1">
      <c r="A17" s="281" t="s">
        <v>93</v>
      </c>
      <c r="B17" s="433">
        <v>13.27096649567998</v>
      </c>
      <c r="C17" s="310">
        <v>0.58629107201564656</v>
      </c>
      <c r="D17" s="311">
        <v>440</v>
      </c>
      <c r="E17" s="433">
        <v>7.7314944873978666</v>
      </c>
      <c r="F17" s="310">
        <v>0.44159928378440461</v>
      </c>
      <c r="G17" s="312">
        <v>440</v>
      </c>
    </row>
    <row r="18" spans="1:19" ht="14.45" customHeight="1">
      <c r="A18" s="276" t="s">
        <v>94</v>
      </c>
      <c r="B18" s="432">
        <v>15.140235879463519</v>
      </c>
      <c r="C18" s="305">
        <v>0.63278720734100369</v>
      </c>
      <c r="D18" s="306">
        <v>411</v>
      </c>
      <c r="E18" s="598">
        <v>10.15365026044336</v>
      </c>
      <c r="F18" s="305">
        <v>0.54184326413415762</v>
      </c>
      <c r="G18" s="307">
        <v>409</v>
      </c>
    </row>
    <row r="19" spans="1:19" ht="14.45" customHeight="1">
      <c r="A19" s="281" t="s">
        <v>95</v>
      </c>
      <c r="B19" s="433">
        <v>12.818821782359221</v>
      </c>
      <c r="C19" s="310">
        <v>0.69158567944707949</v>
      </c>
      <c r="D19" s="311">
        <v>325</v>
      </c>
      <c r="E19" s="433">
        <v>8.2103339852822668</v>
      </c>
      <c r="F19" s="310">
        <v>0.59126187289725285</v>
      </c>
      <c r="G19" s="312">
        <v>324</v>
      </c>
    </row>
    <row r="20" spans="1:19" ht="14.45" customHeight="1">
      <c r="A20" s="276" t="s">
        <v>96</v>
      </c>
      <c r="B20" s="432">
        <v>14.68089568171639</v>
      </c>
      <c r="C20" s="305">
        <v>0.59281510869638065</v>
      </c>
      <c r="D20" s="306">
        <v>532</v>
      </c>
      <c r="E20" s="432">
        <v>9.7224957878350438</v>
      </c>
      <c r="F20" s="305">
        <v>0.46133836124318262</v>
      </c>
      <c r="G20" s="307">
        <v>536</v>
      </c>
    </row>
    <row r="21" spans="1:19" ht="14.45" customHeight="1">
      <c r="A21" s="281" t="s">
        <v>97</v>
      </c>
      <c r="B21" s="433">
        <v>16.841515336900539</v>
      </c>
      <c r="C21" s="310">
        <v>0.74729017024306843</v>
      </c>
      <c r="D21" s="311">
        <v>470</v>
      </c>
      <c r="E21" s="433">
        <v>10.23982179092833</v>
      </c>
      <c r="F21" s="310">
        <v>0.57314743565710169</v>
      </c>
      <c r="G21" s="312">
        <v>471</v>
      </c>
    </row>
    <row r="22" spans="1:19" ht="14.45" customHeight="1">
      <c r="A22" s="276" t="s">
        <v>98</v>
      </c>
      <c r="B22" s="432">
        <v>13.995335497528631</v>
      </c>
      <c r="C22" s="305">
        <v>0.59305939819694575</v>
      </c>
      <c r="D22" s="306">
        <v>572</v>
      </c>
      <c r="E22" s="432">
        <v>8.2229452122127498</v>
      </c>
      <c r="F22" s="305">
        <v>0.43147858603402489</v>
      </c>
      <c r="G22" s="307">
        <v>563</v>
      </c>
    </row>
    <row r="23" spans="1:19" ht="14.45" customHeight="1" thickBot="1">
      <c r="A23" s="286" t="s">
        <v>99</v>
      </c>
      <c r="B23" s="434">
        <v>14.7027923295642</v>
      </c>
      <c r="C23" s="320">
        <v>0.58885943815652464</v>
      </c>
      <c r="D23" s="321">
        <v>544</v>
      </c>
      <c r="E23" s="599">
        <v>9.3061455158612443</v>
      </c>
      <c r="F23" s="320">
        <v>0.46716237830263979</v>
      </c>
      <c r="G23" s="322">
        <v>541</v>
      </c>
    </row>
    <row r="24" spans="1:19" ht="14.45" customHeight="1">
      <c r="A24" s="291" t="s">
        <v>100</v>
      </c>
      <c r="B24" s="407">
        <v>13.60974808424079</v>
      </c>
      <c r="C24" s="333">
        <v>0.24435291482223409</v>
      </c>
      <c r="D24" s="334">
        <v>3969</v>
      </c>
      <c r="E24" s="407">
        <v>7.8841333953771473</v>
      </c>
      <c r="F24" s="333">
        <v>0.19099276367929599</v>
      </c>
      <c r="G24" s="335">
        <v>3961</v>
      </c>
    </row>
    <row r="25" spans="1:19" ht="14.45" customHeight="1">
      <c r="A25" s="291" t="s">
        <v>101</v>
      </c>
      <c r="B25" s="407">
        <v>14.120528866397899</v>
      </c>
      <c r="C25" s="333">
        <v>0.29461927061768173</v>
      </c>
      <c r="D25" s="334">
        <v>2866</v>
      </c>
      <c r="E25" s="407">
        <v>8.8958354606249763</v>
      </c>
      <c r="F25" s="333">
        <v>0.21920390506062701</v>
      </c>
      <c r="G25" s="335">
        <v>2859</v>
      </c>
    </row>
    <row r="26" spans="1:19" ht="14.45" customHeight="1">
      <c r="A26" s="296" t="s">
        <v>102</v>
      </c>
      <c r="B26" s="412">
        <v>13.71475337568102</v>
      </c>
      <c r="C26" s="325">
        <v>0.20335752857039871</v>
      </c>
      <c r="D26" s="326">
        <v>6835</v>
      </c>
      <c r="E26" s="412">
        <v>8.0914068384996884</v>
      </c>
      <c r="F26" s="325">
        <v>0.15846232617555389</v>
      </c>
      <c r="G26" s="327">
        <v>6820</v>
      </c>
    </row>
    <row r="27" spans="1:19" ht="22.5" customHeight="1">
      <c r="A27" s="1047" t="s">
        <v>103</v>
      </c>
      <c r="B27" s="1047" t="s">
        <v>104</v>
      </c>
      <c r="C27" s="1047" t="s">
        <v>104</v>
      </c>
      <c r="D27" s="1047" t="s">
        <v>104</v>
      </c>
      <c r="E27" s="1047" t="s">
        <v>104</v>
      </c>
      <c r="F27" s="1047" t="s">
        <v>104</v>
      </c>
      <c r="G27" s="1047" t="s">
        <v>104</v>
      </c>
    </row>
    <row r="28" spans="1:19" ht="37.5" customHeight="1">
      <c r="A28" s="1047" t="s">
        <v>615</v>
      </c>
      <c r="B28" s="1047" t="s">
        <v>105</v>
      </c>
      <c r="C28" s="1047" t="s">
        <v>105</v>
      </c>
      <c r="D28" s="1047" t="s">
        <v>105</v>
      </c>
      <c r="E28" s="1047" t="s">
        <v>105</v>
      </c>
      <c r="F28" s="1047" t="s">
        <v>105</v>
      </c>
      <c r="G28" s="1047" t="s">
        <v>105</v>
      </c>
    </row>
    <row r="29" spans="1:19" ht="22.5" customHeight="1">
      <c r="A29" s="1047" t="s">
        <v>106</v>
      </c>
      <c r="B29" s="1047" t="s">
        <v>106</v>
      </c>
      <c r="C29" s="1047" t="s">
        <v>106</v>
      </c>
      <c r="D29" s="1047" t="s">
        <v>106</v>
      </c>
      <c r="E29" s="1047" t="s">
        <v>106</v>
      </c>
      <c r="F29" s="1047" t="s">
        <v>106</v>
      </c>
      <c r="G29" s="1047" t="s">
        <v>106</v>
      </c>
    </row>
    <row r="31" spans="1:19" s="596" customFormat="1" ht="24" customHeight="1">
      <c r="A31" s="1156">
        <v>2020</v>
      </c>
      <c r="B31" s="1156"/>
      <c r="C31" s="1156"/>
      <c r="D31" s="1156"/>
      <c r="E31" s="1156"/>
      <c r="F31" s="1156"/>
      <c r="G31" s="1156"/>
      <c r="H31" s="1156"/>
      <c r="I31" s="1156"/>
      <c r="J31" s="1156"/>
      <c r="K31" s="345"/>
      <c r="L31" s="345"/>
      <c r="M31" s="345"/>
      <c r="N31" s="345"/>
      <c r="O31" s="345"/>
      <c r="P31" s="345"/>
      <c r="Q31" s="345"/>
      <c r="R31" s="345"/>
      <c r="S31" s="345"/>
    </row>
    <row r="33" spans="1:10" ht="14.45" customHeight="1">
      <c r="A33" s="1114" t="s">
        <v>653</v>
      </c>
      <c r="B33" s="1114"/>
      <c r="C33" s="1114"/>
      <c r="D33" s="1114"/>
      <c r="E33" s="1114"/>
      <c r="F33" s="1114"/>
      <c r="G33" s="1114"/>
      <c r="H33" s="1114"/>
      <c r="I33" s="1114"/>
      <c r="J33" s="1114"/>
    </row>
    <row r="34" spans="1:10" ht="30" customHeight="1" thickBot="1">
      <c r="A34" s="1164" t="s">
        <v>311</v>
      </c>
      <c r="B34" s="1208" t="s">
        <v>375</v>
      </c>
      <c r="C34" s="1163" t="s">
        <v>80</v>
      </c>
      <c r="D34" s="1157" t="s">
        <v>80</v>
      </c>
      <c r="E34" s="1208" t="s">
        <v>376</v>
      </c>
      <c r="F34" s="1163" t="s">
        <v>81</v>
      </c>
      <c r="G34" s="1157" t="s">
        <v>81</v>
      </c>
      <c r="H34" s="1163" t="s">
        <v>377</v>
      </c>
      <c r="I34" s="1163" t="s">
        <v>107</v>
      </c>
      <c r="J34" s="1163" t="s">
        <v>107</v>
      </c>
    </row>
    <row r="35" spans="1:10" ht="14.45" customHeight="1" thickBot="1">
      <c r="A35" s="1165" t="s">
        <v>311</v>
      </c>
      <c r="B35" s="72" t="s">
        <v>28</v>
      </c>
      <c r="C35" s="72" t="s">
        <v>82</v>
      </c>
      <c r="D35" s="73" t="s">
        <v>83</v>
      </c>
      <c r="E35" s="72" t="s">
        <v>28</v>
      </c>
      <c r="F35" s="72" t="s">
        <v>82</v>
      </c>
      <c r="G35" s="73" t="s">
        <v>83</v>
      </c>
      <c r="H35" s="72" t="s">
        <v>28</v>
      </c>
      <c r="I35" s="72" t="s">
        <v>82</v>
      </c>
      <c r="J35" s="72" t="s">
        <v>83</v>
      </c>
    </row>
    <row r="36" spans="1:10" ht="14.45" customHeight="1">
      <c r="A36" s="276" t="s">
        <v>84</v>
      </c>
      <c r="B36" s="432">
        <v>13.259913358538469</v>
      </c>
      <c r="C36" s="305">
        <v>0.45074368356684708</v>
      </c>
      <c r="D36" s="306">
        <v>743</v>
      </c>
      <c r="E36" s="432">
        <v>7.3746991859721334</v>
      </c>
      <c r="F36" s="305">
        <v>0.36530231139787339</v>
      </c>
      <c r="G36" s="306">
        <v>754</v>
      </c>
      <c r="H36" s="432">
        <v>5.1185960893420921</v>
      </c>
      <c r="I36" s="305">
        <v>0.4512996205502719</v>
      </c>
      <c r="J36" s="307">
        <v>288</v>
      </c>
    </row>
    <row r="37" spans="1:10" ht="14.45" customHeight="1">
      <c r="A37" s="281" t="s">
        <v>85</v>
      </c>
      <c r="B37" s="433">
        <v>14.22545797065218</v>
      </c>
      <c r="C37" s="310">
        <v>0.40599408893034061</v>
      </c>
      <c r="D37" s="311">
        <v>949</v>
      </c>
      <c r="E37" s="433">
        <v>7.7436322857789204</v>
      </c>
      <c r="F37" s="310">
        <v>0.31590700828909429</v>
      </c>
      <c r="G37" s="311">
        <v>984</v>
      </c>
      <c r="H37" s="433">
        <v>5.1081251089734323</v>
      </c>
      <c r="I37" s="310">
        <v>0.36019178822463438</v>
      </c>
      <c r="J37" s="312">
        <v>403</v>
      </c>
    </row>
    <row r="38" spans="1:10" ht="14.45" customHeight="1">
      <c r="A38" s="276" t="s">
        <v>86</v>
      </c>
      <c r="B38" s="432">
        <v>14.3932180385001</v>
      </c>
      <c r="C38" s="305">
        <v>1.1898080248104119</v>
      </c>
      <c r="D38" s="306">
        <v>201</v>
      </c>
      <c r="E38" s="432">
        <v>7.1386542666204651</v>
      </c>
      <c r="F38" s="305">
        <v>0.65351756594989341</v>
      </c>
      <c r="G38" s="306">
        <v>201</v>
      </c>
      <c r="H38" s="432">
        <v>6.8381749907959826</v>
      </c>
      <c r="I38" s="305">
        <v>1.041462784207573</v>
      </c>
      <c r="J38" s="307">
        <v>102</v>
      </c>
    </row>
    <row r="39" spans="1:10" ht="14.45" customHeight="1">
      <c r="A39" s="281" t="s">
        <v>87</v>
      </c>
      <c r="B39" s="433">
        <v>15.00291587580951</v>
      </c>
      <c r="C39" s="310">
        <v>0.77019681246388638</v>
      </c>
      <c r="D39" s="311">
        <v>376</v>
      </c>
      <c r="E39" s="433">
        <v>7.935843218430815</v>
      </c>
      <c r="F39" s="310">
        <v>0.56964304917843678</v>
      </c>
      <c r="G39" s="311">
        <v>386</v>
      </c>
      <c r="H39" s="433">
        <v>7.5828825003727109</v>
      </c>
      <c r="I39" s="310">
        <v>0.78471801441960531</v>
      </c>
      <c r="J39" s="312">
        <v>174</v>
      </c>
    </row>
    <row r="40" spans="1:10" ht="14.45" customHeight="1">
      <c r="A40" s="276" t="s">
        <v>88</v>
      </c>
      <c r="B40" s="432">
        <v>13.273504171941751</v>
      </c>
      <c r="C40" s="305">
        <v>1.050055685441267</v>
      </c>
      <c r="D40" s="306">
        <v>158</v>
      </c>
      <c r="E40" s="432">
        <v>8.397021254056785</v>
      </c>
      <c r="F40" s="305">
        <v>0.94530418404672811</v>
      </c>
      <c r="G40" s="306">
        <v>160</v>
      </c>
      <c r="H40" s="432">
        <v>7.2100399838690929</v>
      </c>
      <c r="I40" s="305">
        <v>0.79610077461104423</v>
      </c>
      <c r="J40" s="307">
        <v>71</v>
      </c>
    </row>
    <row r="41" spans="1:10" ht="14.45" customHeight="1">
      <c r="A41" s="281" t="s">
        <v>89</v>
      </c>
      <c r="B41" s="433">
        <v>14.537224070050121</v>
      </c>
      <c r="C41" s="310">
        <v>1.9498536084539979</v>
      </c>
      <c r="D41" s="311">
        <v>83</v>
      </c>
      <c r="E41" s="433">
        <v>7.8626322237138542</v>
      </c>
      <c r="F41" s="310">
        <v>1.438818006018787</v>
      </c>
      <c r="G41" s="311">
        <v>82</v>
      </c>
      <c r="H41" s="433">
        <v>6.6223733227317876</v>
      </c>
      <c r="I41" s="310">
        <v>1.7564504188233721</v>
      </c>
      <c r="J41" s="312">
        <v>38</v>
      </c>
    </row>
    <row r="42" spans="1:10" ht="14.45" customHeight="1">
      <c r="A42" s="276" t="s">
        <v>90</v>
      </c>
      <c r="B42" s="432">
        <v>14.376570192198461</v>
      </c>
      <c r="C42" s="305">
        <v>0.53392727467029588</v>
      </c>
      <c r="D42" s="306">
        <v>610</v>
      </c>
      <c r="E42" s="432">
        <v>8.9935953834450917</v>
      </c>
      <c r="F42" s="305">
        <v>0.49933437662978419</v>
      </c>
      <c r="G42" s="306">
        <v>616</v>
      </c>
      <c r="H42" s="432">
        <v>6.0897530896374841</v>
      </c>
      <c r="I42" s="305">
        <v>0.55753325372275897</v>
      </c>
      <c r="J42" s="307">
        <v>259</v>
      </c>
    </row>
    <row r="43" spans="1:10" ht="14.45" customHeight="1">
      <c r="A43" s="281" t="s">
        <v>91</v>
      </c>
      <c r="B43" s="433">
        <v>16.17822876402947</v>
      </c>
      <c r="C43" s="310">
        <v>0.79780166081336268</v>
      </c>
      <c r="D43" s="311">
        <v>253</v>
      </c>
      <c r="E43" s="433">
        <v>8.94907560813696</v>
      </c>
      <c r="F43" s="310">
        <v>0.60797571604709533</v>
      </c>
      <c r="G43" s="311">
        <v>259</v>
      </c>
      <c r="H43" s="433">
        <v>6.598739853305073</v>
      </c>
      <c r="I43" s="310">
        <v>0.86688389309417513</v>
      </c>
      <c r="J43" s="312">
        <v>103</v>
      </c>
    </row>
    <row r="44" spans="1:10" ht="14.45" customHeight="1">
      <c r="A44" s="276" t="s">
        <v>92</v>
      </c>
      <c r="B44" s="432">
        <v>14.142089788998319</v>
      </c>
      <c r="C44" s="305">
        <v>0.50881136698448959</v>
      </c>
      <c r="D44" s="306">
        <v>557</v>
      </c>
      <c r="E44" s="432">
        <v>8.9212938443336984</v>
      </c>
      <c r="F44" s="305">
        <v>0.5083378822675757</v>
      </c>
      <c r="G44" s="306">
        <v>565</v>
      </c>
      <c r="H44" s="432">
        <v>5.1313826682140231</v>
      </c>
      <c r="I44" s="305">
        <v>0.47739669545068769</v>
      </c>
      <c r="J44" s="307">
        <v>243</v>
      </c>
    </row>
    <row r="45" spans="1:10" ht="14.45" customHeight="1">
      <c r="A45" s="281" t="s">
        <v>93</v>
      </c>
      <c r="B45" s="433">
        <v>14.418376153027319</v>
      </c>
      <c r="C45" s="310">
        <v>0.4906612800702197</v>
      </c>
      <c r="D45" s="311">
        <v>720</v>
      </c>
      <c r="E45" s="433">
        <v>8.2038431781376193</v>
      </c>
      <c r="F45" s="310">
        <v>0.3833294917876342</v>
      </c>
      <c r="G45" s="311">
        <v>732</v>
      </c>
      <c r="H45" s="433">
        <v>3.4202172719980091</v>
      </c>
      <c r="I45" s="310">
        <v>0.36153919236048149</v>
      </c>
      <c r="J45" s="312">
        <v>271</v>
      </c>
    </row>
    <row r="46" spans="1:10" ht="14.45" customHeight="1">
      <c r="A46" s="276" t="s">
        <v>94</v>
      </c>
      <c r="B46" s="432">
        <v>13.69699747734939</v>
      </c>
      <c r="C46" s="305">
        <v>0.49387771004850151</v>
      </c>
      <c r="D46" s="306">
        <v>626</v>
      </c>
      <c r="E46" s="432">
        <v>8.6606625268686894</v>
      </c>
      <c r="F46" s="305">
        <v>0.41211409392853948</v>
      </c>
      <c r="G46" s="306">
        <v>644</v>
      </c>
      <c r="H46" s="432">
        <v>4.3813955430952616</v>
      </c>
      <c r="I46" s="305">
        <v>0.40691171994503172</v>
      </c>
      <c r="J46" s="307">
        <v>307</v>
      </c>
    </row>
    <row r="47" spans="1:10" ht="14.45" customHeight="1">
      <c r="A47" s="281" t="s">
        <v>95</v>
      </c>
      <c r="B47" s="433">
        <v>14.33276084899687</v>
      </c>
      <c r="C47" s="310">
        <v>0.89647321771812394</v>
      </c>
      <c r="D47" s="311">
        <v>182</v>
      </c>
      <c r="E47" s="433">
        <v>8.7768432021476688</v>
      </c>
      <c r="F47" s="310">
        <v>0.72810550674006991</v>
      </c>
      <c r="G47" s="311">
        <v>190</v>
      </c>
      <c r="H47" s="433">
        <v>4.6192316188627212</v>
      </c>
      <c r="I47" s="310">
        <v>1.013251807771907</v>
      </c>
      <c r="J47" s="312">
        <v>64</v>
      </c>
    </row>
    <row r="48" spans="1:10" ht="14.45" customHeight="1">
      <c r="A48" s="276" t="s">
        <v>96</v>
      </c>
      <c r="B48" s="432">
        <v>13.47088351147864</v>
      </c>
      <c r="C48" s="305">
        <v>0.77942366537110253</v>
      </c>
      <c r="D48" s="306">
        <v>386</v>
      </c>
      <c r="E48" s="432">
        <v>8.3861200659109638</v>
      </c>
      <c r="F48" s="305">
        <v>0.58242571460080661</v>
      </c>
      <c r="G48" s="306">
        <v>398</v>
      </c>
      <c r="H48" s="432">
        <v>6.9058263591324263</v>
      </c>
      <c r="I48" s="305">
        <v>0.50275839953347368</v>
      </c>
      <c r="J48" s="307">
        <v>200</v>
      </c>
    </row>
    <row r="49" spans="1:10" ht="14.45" customHeight="1">
      <c r="A49" s="281" t="s">
        <v>97</v>
      </c>
      <c r="B49" s="433">
        <v>17.616349244087289</v>
      </c>
      <c r="C49" s="310">
        <v>0.86836255890827974</v>
      </c>
      <c r="D49" s="311">
        <v>301</v>
      </c>
      <c r="E49" s="433">
        <v>10.3600293984525</v>
      </c>
      <c r="F49" s="310">
        <v>0.71543342350639816</v>
      </c>
      <c r="G49" s="311">
        <v>307</v>
      </c>
      <c r="H49" s="433">
        <v>6.5121596012715166</v>
      </c>
      <c r="I49" s="310">
        <v>0.90985244589840708</v>
      </c>
      <c r="J49" s="312">
        <v>100</v>
      </c>
    </row>
    <row r="50" spans="1:10" ht="14.45" customHeight="1">
      <c r="A50" s="276" t="s">
        <v>98</v>
      </c>
      <c r="B50" s="432">
        <v>14.40025472055888</v>
      </c>
      <c r="C50" s="305">
        <v>0.69957719261853069</v>
      </c>
      <c r="D50" s="306">
        <v>378</v>
      </c>
      <c r="E50" s="432">
        <v>8.3465279244364652</v>
      </c>
      <c r="F50" s="305">
        <v>0.57670938243845504</v>
      </c>
      <c r="G50" s="306">
        <v>390</v>
      </c>
      <c r="H50" s="432">
        <v>5.4496235556350854</v>
      </c>
      <c r="I50" s="305">
        <v>0.50033593749216454</v>
      </c>
      <c r="J50" s="307">
        <v>181</v>
      </c>
    </row>
    <row r="51" spans="1:10" ht="14.45" customHeight="1" thickBot="1">
      <c r="A51" s="286" t="s">
        <v>99</v>
      </c>
      <c r="B51" s="434">
        <v>14.977977932184411</v>
      </c>
      <c r="C51" s="320">
        <v>0.80923906095069242</v>
      </c>
      <c r="D51" s="321">
        <v>354</v>
      </c>
      <c r="E51" s="434">
        <v>7.8843401416490186</v>
      </c>
      <c r="F51" s="320">
        <v>0.46405812483870318</v>
      </c>
      <c r="G51" s="321">
        <v>365</v>
      </c>
      <c r="H51" s="434">
        <v>4.9758827093202846</v>
      </c>
      <c r="I51" s="320">
        <v>0.53672460114676557</v>
      </c>
      <c r="J51" s="322">
        <v>140</v>
      </c>
    </row>
    <row r="52" spans="1:10" ht="14.45" customHeight="1">
      <c r="A52" s="291" t="s">
        <v>100</v>
      </c>
      <c r="B52" s="407">
        <v>14.04980513297542</v>
      </c>
      <c r="C52" s="333">
        <v>0.18823628519564439</v>
      </c>
      <c r="D52" s="334">
        <v>5006</v>
      </c>
      <c r="E52" s="407">
        <v>8.2070944923124749</v>
      </c>
      <c r="F52" s="333">
        <v>0.15848581034400361</v>
      </c>
      <c r="G52" s="334">
        <v>5117</v>
      </c>
      <c r="H52" s="407">
        <v>4.8944792149763128</v>
      </c>
      <c r="I52" s="333">
        <v>0.1680396870032323</v>
      </c>
      <c r="J52" s="335">
        <v>2125</v>
      </c>
    </row>
    <row r="53" spans="1:10" ht="14.45" customHeight="1">
      <c r="A53" s="291" t="s">
        <v>101</v>
      </c>
      <c r="B53" s="407">
        <v>14.99585218406895</v>
      </c>
      <c r="C53" s="333">
        <v>0.36680002388339689</v>
      </c>
      <c r="D53" s="334">
        <v>1871</v>
      </c>
      <c r="E53" s="407">
        <v>8.3667274930696376</v>
      </c>
      <c r="F53" s="333">
        <v>0.25863349639543282</v>
      </c>
      <c r="G53" s="334">
        <v>1916</v>
      </c>
      <c r="H53" s="407">
        <v>6.7961040425066326</v>
      </c>
      <c r="I53" s="333">
        <v>0.32964988975406051</v>
      </c>
      <c r="J53" s="335">
        <v>819</v>
      </c>
    </row>
    <row r="54" spans="1:10" ht="14.45" customHeight="1">
      <c r="A54" s="296" t="s">
        <v>102</v>
      </c>
      <c r="B54" s="412">
        <v>14.231578230179981</v>
      </c>
      <c r="C54" s="325">
        <v>0.16815473079761181</v>
      </c>
      <c r="D54" s="326">
        <v>6877</v>
      </c>
      <c r="E54" s="412">
        <v>8.2378961402527757</v>
      </c>
      <c r="F54" s="325">
        <v>0.13735438106177639</v>
      </c>
      <c r="G54" s="326">
        <v>7033</v>
      </c>
      <c r="H54" s="412">
        <v>5.2863947062487959</v>
      </c>
      <c r="I54" s="325">
        <v>0.15103849094921781</v>
      </c>
      <c r="J54" s="327">
        <v>2944</v>
      </c>
    </row>
    <row r="55" spans="1:10" ht="22.5" customHeight="1">
      <c r="A55" s="1047" t="s">
        <v>108</v>
      </c>
      <c r="B55" s="1047" t="s">
        <v>104</v>
      </c>
      <c r="C55" s="1047" t="s">
        <v>104</v>
      </c>
      <c r="D55" s="1047" t="s">
        <v>104</v>
      </c>
      <c r="E55" s="1047" t="s">
        <v>104</v>
      </c>
      <c r="F55" s="1047" t="s">
        <v>104</v>
      </c>
      <c r="G55" s="1047" t="s">
        <v>104</v>
      </c>
      <c r="H55" s="1047" t="s">
        <v>104</v>
      </c>
      <c r="I55" s="1047" t="s">
        <v>104</v>
      </c>
      <c r="J55" s="1047" t="s">
        <v>104</v>
      </c>
    </row>
    <row r="56" spans="1:10" ht="14.45" customHeight="1">
      <c r="A56" s="1047" t="s">
        <v>109</v>
      </c>
      <c r="B56" s="1047" t="s">
        <v>105</v>
      </c>
      <c r="C56" s="1047" t="s">
        <v>105</v>
      </c>
      <c r="D56" s="1047" t="s">
        <v>105</v>
      </c>
      <c r="E56" s="1047" t="s">
        <v>105</v>
      </c>
      <c r="F56" s="1047" t="s">
        <v>105</v>
      </c>
      <c r="G56" s="1047" t="s">
        <v>105</v>
      </c>
      <c r="H56" s="1047" t="s">
        <v>105</v>
      </c>
      <c r="I56" s="1047" t="s">
        <v>105</v>
      </c>
      <c r="J56" s="1047" t="s">
        <v>105</v>
      </c>
    </row>
    <row r="57" spans="1:10" ht="14.25" customHeight="1">
      <c r="A57" s="1047" t="s">
        <v>110</v>
      </c>
      <c r="B57" s="1047" t="s">
        <v>110</v>
      </c>
      <c r="C57" s="1047" t="s">
        <v>110</v>
      </c>
      <c r="D57" s="1047" t="s">
        <v>110</v>
      </c>
      <c r="E57" s="1047" t="s">
        <v>110</v>
      </c>
      <c r="F57" s="1047" t="s">
        <v>110</v>
      </c>
      <c r="G57" s="1047" t="s">
        <v>110</v>
      </c>
      <c r="H57" s="1047" t="s">
        <v>110</v>
      </c>
      <c r="I57" s="1047" t="s">
        <v>110</v>
      </c>
      <c r="J57" s="1047" t="s">
        <v>110</v>
      </c>
    </row>
  </sheetData>
  <mergeCells count="17">
    <mergeCell ref="A3:G3"/>
    <mergeCell ref="A33:J33"/>
    <mergeCell ref="B34:D34"/>
    <mergeCell ref="E34:G34"/>
    <mergeCell ref="H34:J34"/>
    <mergeCell ref="A5:G5"/>
    <mergeCell ref="B6:D6"/>
    <mergeCell ref="E6:G6"/>
    <mergeCell ref="A27:G27"/>
    <mergeCell ref="A28:G28"/>
    <mergeCell ref="A6:A7"/>
    <mergeCell ref="A55:J55"/>
    <mergeCell ref="A56:J56"/>
    <mergeCell ref="A57:J57"/>
    <mergeCell ref="A31:J31"/>
    <mergeCell ref="A29:G29"/>
    <mergeCell ref="A34:A35"/>
  </mergeCells>
  <hyperlinks>
    <hyperlink ref="A1" location="Inhalt!A1" display="Zurück zum Inhalt" xr:uid="{00000000-0004-0000-1600-000000000000}"/>
  </hyperlinks>
  <pageMargins left="0.7" right="0.7" top="0.78740157499999996" bottom="0.78740157499999996"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20"/>
  <dimension ref="A1:S56"/>
  <sheetViews>
    <sheetView zoomScale="80" zoomScaleNormal="80" workbookViewId="0">
      <pane xSplit="1" topLeftCell="B1" activePane="topRight" state="frozen"/>
      <selection pane="topRight"/>
    </sheetView>
  </sheetViews>
  <sheetFormatPr baseColWidth="10" defaultColWidth="11.125" defaultRowHeight="14.45" customHeight="1"/>
  <cols>
    <col min="1" max="1" width="23.5" style="141" customWidth="1"/>
    <col min="2" max="4" width="11.125" style="141" customWidth="1"/>
    <col min="5" max="16384" width="11.125" style="141"/>
  </cols>
  <sheetData>
    <row r="1" spans="1:19" ht="14.45" customHeight="1">
      <c r="A1" s="548" t="s">
        <v>688</v>
      </c>
    </row>
    <row r="3" spans="1:19" s="274" customFormat="1" ht="24" customHeight="1">
      <c r="A3" s="1156">
        <v>2022</v>
      </c>
      <c r="B3" s="1156"/>
      <c r="C3" s="1156"/>
      <c r="D3" s="1156"/>
      <c r="E3" s="345"/>
      <c r="F3" s="345"/>
      <c r="G3" s="345"/>
      <c r="H3" s="345"/>
      <c r="I3" s="345"/>
      <c r="J3" s="345"/>
      <c r="K3" s="345"/>
      <c r="L3" s="345"/>
      <c r="M3" s="345"/>
      <c r="N3" s="345"/>
      <c r="O3" s="345"/>
      <c r="P3" s="345"/>
      <c r="Q3" s="345"/>
      <c r="R3" s="345"/>
      <c r="S3" s="345"/>
    </row>
    <row r="5" spans="1:19" ht="30" customHeight="1">
      <c r="A5" s="1158" t="s">
        <v>431</v>
      </c>
      <c r="B5" s="1158"/>
      <c r="C5" s="1158"/>
      <c r="D5" s="1158"/>
    </row>
    <row r="6" spans="1:19" ht="14.45" customHeight="1" thickBot="1">
      <c r="A6" s="1164" t="s">
        <v>311</v>
      </c>
      <c r="B6" s="1160" t="s">
        <v>378</v>
      </c>
      <c r="C6" s="1160" t="s">
        <v>111</v>
      </c>
      <c r="D6" s="1161" t="s">
        <v>111</v>
      </c>
    </row>
    <row r="7" spans="1:19" ht="14.45" customHeight="1" thickBot="1">
      <c r="A7" s="1165" t="s">
        <v>311</v>
      </c>
      <c r="B7" s="72" t="s">
        <v>112</v>
      </c>
      <c r="C7" s="72" t="s">
        <v>82</v>
      </c>
      <c r="D7" s="72" t="s">
        <v>83</v>
      </c>
    </row>
    <row r="8" spans="1:19" ht="14.45" customHeight="1">
      <c r="A8" s="276" t="s">
        <v>84</v>
      </c>
      <c r="B8" s="279">
        <v>63.925492638518207</v>
      </c>
      <c r="C8" s="278">
        <v>2.829917835074319</v>
      </c>
      <c r="D8" s="280">
        <v>430</v>
      </c>
    </row>
    <row r="9" spans="1:19" ht="14.45" customHeight="1">
      <c r="A9" s="281" t="s">
        <v>85</v>
      </c>
      <c r="B9" s="282">
        <v>64.822066356697334</v>
      </c>
      <c r="C9" s="283">
        <v>3.1953595836017858</v>
      </c>
      <c r="D9" s="285">
        <v>322</v>
      </c>
    </row>
    <row r="10" spans="1:19" ht="14.45" customHeight="1">
      <c r="A10" s="276" t="s">
        <v>86</v>
      </c>
      <c r="B10" s="279">
        <v>64.80002376123133</v>
      </c>
      <c r="C10" s="278">
        <v>2.846613812184223</v>
      </c>
      <c r="D10" s="280">
        <v>488</v>
      </c>
    </row>
    <row r="11" spans="1:19" ht="14.45" customHeight="1">
      <c r="A11" s="281" t="s">
        <v>87</v>
      </c>
      <c r="B11" s="284">
        <v>71.86508553759549</v>
      </c>
      <c r="C11" s="283">
        <v>3.0674424726161829</v>
      </c>
      <c r="D11" s="285">
        <v>382</v>
      </c>
    </row>
    <row r="12" spans="1:19" ht="14.45" customHeight="1">
      <c r="A12" s="276" t="s">
        <v>88</v>
      </c>
      <c r="B12" s="277">
        <v>49.266185816613621</v>
      </c>
      <c r="C12" s="278">
        <v>3.666544089945837</v>
      </c>
      <c r="D12" s="280">
        <v>322</v>
      </c>
    </row>
    <row r="13" spans="1:19" ht="14.45" customHeight="1">
      <c r="A13" s="281" t="s">
        <v>89</v>
      </c>
      <c r="B13" s="284">
        <v>58.729669880283929</v>
      </c>
      <c r="C13" s="283">
        <v>3.064627889877515</v>
      </c>
      <c r="D13" s="285">
        <v>432</v>
      </c>
    </row>
    <row r="14" spans="1:19" ht="14.45" customHeight="1">
      <c r="A14" s="276" t="s">
        <v>90</v>
      </c>
      <c r="B14" s="279">
        <v>74.347790076562205</v>
      </c>
      <c r="C14" s="278">
        <v>3.0402385062544059</v>
      </c>
      <c r="D14" s="280">
        <v>363</v>
      </c>
    </row>
    <row r="15" spans="1:19" ht="14.45" customHeight="1">
      <c r="A15" s="281" t="s">
        <v>91</v>
      </c>
      <c r="B15" s="284">
        <v>76.90438096087135</v>
      </c>
      <c r="C15" s="283">
        <v>3.40688219370834</v>
      </c>
      <c r="D15" s="285">
        <v>468</v>
      </c>
    </row>
    <row r="16" spans="1:19" ht="14.45" customHeight="1">
      <c r="A16" s="276" t="s">
        <v>92</v>
      </c>
      <c r="B16" s="279">
        <v>67.822473453909396</v>
      </c>
      <c r="C16" s="278">
        <v>2.8527359810111261</v>
      </c>
      <c r="D16" s="280">
        <v>393</v>
      </c>
    </row>
    <row r="17" spans="1:19" ht="14.45" customHeight="1">
      <c r="A17" s="281" t="s">
        <v>93</v>
      </c>
      <c r="B17" s="282">
        <v>66.916297796491648</v>
      </c>
      <c r="C17" s="283">
        <v>2.565621382894343</v>
      </c>
      <c r="D17" s="285">
        <v>447</v>
      </c>
    </row>
    <row r="18" spans="1:19" ht="14.45" customHeight="1">
      <c r="A18" s="276" t="s">
        <v>94</v>
      </c>
      <c r="B18" s="279">
        <v>67.07023211699611</v>
      </c>
      <c r="C18" s="278">
        <v>2.8916401434400121</v>
      </c>
      <c r="D18" s="280">
        <v>411</v>
      </c>
    </row>
    <row r="19" spans="1:19" ht="14.45" customHeight="1">
      <c r="A19" s="281" t="s">
        <v>95</v>
      </c>
      <c r="B19" s="284">
        <v>54.499682042425043</v>
      </c>
      <c r="C19" s="283">
        <v>3.4426332799166182</v>
      </c>
      <c r="D19" s="285">
        <v>328</v>
      </c>
    </row>
    <row r="20" spans="1:19" ht="14.45" customHeight="1">
      <c r="A20" s="276" t="s">
        <v>96</v>
      </c>
      <c r="B20" s="277">
        <v>61.835082458669397</v>
      </c>
      <c r="C20" s="278">
        <v>2.5672492012446479</v>
      </c>
      <c r="D20" s="280">
        <v>534</v>
      </c>
    </row>
    <row r="21" spans="1:19" ht="14.45" customHeight="1">
      <c r="A21" s="281" t="s">
        <v>97</v>
      </c>
      <c r="B21" s="284">
        <v>65.082168936808884</v>
      </c>
      <c r="C21" s="283">
        <v>3.0478311151619741</v>
      </c>
      <c r="D21" s="285">
        <v>479</v>
      </c>
    </row>
    <row r="22" spans="1:19" ht="14.45" customHeight="1">
      <c r="A22" s="276" t="s">
        <v>98</v>
      </c>
      <c r="B22" s="279">
        <v>64.707996888050872</v>
      </c>
      <c r="C22" s="278">
        <v>2.579492231103357</v>
      </c>
      <c r="D22" s="280">
        <v>577</v>
      </c>
    </row>
    <row r="23" spans="1:19" ht="14.45" customHeight="1" thickBot="1">
      <c r="A23" s="286" t="s">
        <v>99</v>
      </c>
      <c r="B23" s="289">
        <v>67.189643353289568</v>
      </c>
      <c r="C23" s="288">
        <v>2.468845764411244</v>
      </c>
      <c r="D23" s="290">
        <v>551</v>
      </c>
    </row>
    <row r="24" spans="1:19" ht="14.45" customHeight="1">
      <c r="A24" s="291" t="s">
        <v>100</v>
      </c>
      <c r="B24" s="292">
        <v>66.124535356004728</v>
      </c>
      <c r="C24" s="293">
        <v>1.110611247349123</v>
      </c>
      <c r="D24" s="295">
        <v>4025</v>
      </c>
    </row>
    <row r="25" spans="1:19" ht="14.45" customHeight="1">
      <c r="A25" s="291" t="s">
        <v>101</v>
      </c>
      <c r="B25" s="292">
        <v>66.041087968412057</v>
      </c>
      <c r="C25" s="293">
        <v>1.2718733412650991</v>
      </c>
      <c r="D25" s="295">
        <v>2902</v>
      </c>
    </row>
    <row r="26" spans="1:19" ht="14.45" customHeight="1">
      <c r="A26" s="296" t="s">
        <v>102</v>
      </c>
      <c r="B26" s="297">
        <v>66.107428116261119</v>
      </c>
      <c r="C26" s="298">
        <v>0.92062188530367739</v>
      </c>
      <c r="D26" s="300">
        <v>6927</v>
      </c>
    </row>
    <row r="27" spans="1:19" ht="22.5" customHeight="1">
      <c r="A27" s="1047" t="s">
        <v>113</v>
      </c>
      <c r="B27" s="1047" t="s">
        <v>113</v>
      </c>
      <c r="C27" s="1047" t="s">
        <v>113</v>
      </c>
      <c r="D27" s="1047" t="s">
        <v>113</v>
      </c>
    </row>
    <row r="28" spans="1:19" ht="34.700000000000003" customHeight="1">
      <c r="A28" s="1047" t="s">
        <v>413</v>
      </c>
      <c r="B28" s="1047" t="s">
        <v>105</v>
      </c>
      <c r="C28" s="1047" t="s">
        <v>105</v>
      </c>
      <c r="D28" s="1047" t="s">
        <v>105</v>
      </c>
    </row>
    <row r="29" spans="1:19" ht="34.35" customHeight="1">
      <c r="A29" s="1047" t="s">
        <v>114</v>
      </c>
      <c r="B29" s="1047" t="s">
        <v>114</v>
      </c>
      <c r="C29" s="1047" t="s">
        <v>114</v>
      </c>
      <c r="D29" s="1047" t="s">
        <v>114</v>
      </c>
    </row>
    <row r="31" spans="1:19" s="274" customFormat="1" ht="23.25" customHeight="1">
      <c r="A31" s="1156">
        <v>2020</v>
      </c>
      <c r="B31" s="1156"/>
      <c r="C31" s="1156"/>
      <c r="D31" s="1156"/>
      <c r="E31" s="345"/>
      <c r="F31" s="345"/>
      <c r="G31" s="345"/>
      <c r="H31" s="345"/>
      <c r="I31" s="345"/>
      <c r="J31" s="345"/>
      <c r="K31" s="345"/>
      <c r="L31" s="345"/>
      <c r="M31" s="345"/>
      <c r="N31" s="345"/>
      <c r="O31" s="345"/>
      <c r="P31" s="345"/>
      <c r="Q31" s="345"/>
      <c r="R31" s="345"/>
      <c r="S31" s="345"/>
    </row>
    <row r="33" spans="1:4" ht="30" customHeight="1">
      <c r="A33" s="1158" t="s">
        <v>695</v>
      </c>
      <c r="B33" s="1158"/>
      <c r="C33" s="1158"/>
      <c r="D33" s="1158"/>
    </row>
    <row r="34" spans="1:4" ht="14.45" customHeight="1">
      <c r="A34" s="1210" t="s">
        <v>311</v>
      </c>
      <c r="B34" s="1160" t="s">
        <v>379</v>
      </c>
      <c r="C34" s="1160" t="s">
        <v>111</v>
      </c>
      <c r="D34" s="1161" t="s">
        <v>111</v>
      </c>
    </row>
    <row r="35" spans="1:4" ht="14.45" customHeight="1" thickBot="1">
      <c r="A35" s="1165" t="s">
        <v>311</v>
      </c>
      <c r="B35" s="72" t="s">
        <v>112</v>
      </c>
      <c r="C35" s="72" t="s">
        <v>82</v>
      </c>
      <c r="D35" s="72" t="s">
        <v>83</v>
      </c>
    </row>
    <row r="36" spans="1:4" ht="14.45" customHeight="1">
      <c r="A36" s="276" t="s">
        <v>84</v>
      </c>
      <c r="B36" s="279">
        <v>70.45837417811056</v>
      </c>
      <c r="C36" s="278">
        <v>2.166279866545457</v>
      </c>
      <c r="D36" s="280">
        <v>765</v>
      </c>
    </row>
    <row r="37" spans="1:4" ht="14.45" customHeight="1">
      <c r="A37" s="281" t="s">
        <v>85</v>
      </c>
      <c r="B37" s="282">
        <v>69.975952479217639</v>
      </c>
      <c r="C37" s="283">
        <v>1.931010536695958</v>
      </c>
      <c r="D37" s="285">
        <v>1005</v>
      </c>
    </row>
    <row r="38" spans="1:4" ht="14.45" customHeight="1">
      <c r="A38" s="276" t="s">
        <v>86</v>
      </c>
      <c r="B38" s="279">
        <v>65.767674038812174</v>
      </c>
      <c r="C38" s="278">
        <v>5.1418127596024616</v>
      </c>
      <c r="D38" s="280">
        <v>205</v>
      </c>
    </row>
    <row r="39" spans="1:4" ht="14.45" customHeight="1">
      <c r="A39" s="281" t="s">
        <v>87</v>
      </c>
      <c r="B39" s="282">
        <v>80.439961698516441</v>
      </c>
      <c r="C39" s="283">
        <v>2.2279683396606469</v>
      </c>
      <c r="D39" s="285">
        <v>395</v>
      </c>
    </row>
    <row r="40" spans="1:4" ht="14.45" customHeight="1">
      <c r="A40" s="276" t="s">
        <v>88</v>
      </c>
      <c r="B40" s="279">
        <v>61.658409802771871</v>
      </c>
      <c r="C40" s="278">
        <v>4.9955576831482622</v>
      </c>
      <c r="D40" s="280">
        <v>161</v>
      </c>
    </row>
    <row r="41" spans="1:4" ht="14.45" customHeight="1">
      <c r="A41" s="281" t="s">
        <v>89</v>
      </c>
      <c r="B41" s="282">
        <v>72.206561544553821</v>
      </c>
      <c r="C41" s="283">
        <v>5.0449853520142893</v>
      </c>
      <c r="D41" s="285">
        <v>87</v>
      </c>
    </row>
    <row r="42" spans="1:4" ht="14.45" customHeight="1">
      <c r="A42" s="276" t="s">
        <v>90</v>
      </c>
      <c r="B42" s="279">
        <v>74.418851324943503</v>
      </c>
      <c r="C42" s="278">
        <v>2.361748669399546</v>
      </c>
      <c r="D42" s="280">
        <v>633</v>
      </c>
    </row>
    <row r="43" spans="1:4" ht="14.45" customHeight="1">
      <c r="A43" s="281" t="s">
        <v>91</v>
      </c>
      <c r="B43" s="282">
        <v>86.510220613208901</v>
      </c>
      <c r="C43" s="283">
        <v>2.3397207133684081</v>
      </c>
      <c r="D43" s="285">
        <v>263</v>
      </c>
    </row>
    <row r="44" spans="1:4" ht="14.45" customHeight="1">
      <c r="A44" s="276" t="s">
        <v>92</v>
      </c>
      <c r="B44" s="279">
        <v>74.986997544796139</v>
      </c>
      <c r="C44" s="278">
        <v>2.3870006688395509</v>
      </c>
      <c r="D44" s="280">
        <v>581</v>
      </c>
    </row>
    <row r="45" spans="1:4" ht="14.45" customHeight="1">
      <c r="A45" s="281" t="s">
        <v>93</v>
      </c>
      <c r="B45" s="282">
        <v>70.629646565737033</v>
      </c>
      <c r="C45" s="283">
        <v>1.919446778300206</v>
      </c>
      <c r="D45" s="285">
        <v>756</v>
      </c>
    </row>
    <row r="46" spans="1:4" ht="14.45" customHeight="1">
      <c r="A46" s="276" t="s">
        <v>94</v>
      </c>
      <c r="B46" s="279">
        <v>69.497761914202087</v>
      </c>
      <c r="C46" s="278">
        <v>2.2691538617640159</v>
      </c>
      <c r="D46" s="280">
        <v>651</v>
      </c>
    </row>
    <row r="47" spans="1:4" ht="14.45" customHeight="1">
      <c r="A47" s="281" t="s">
        <v>95</v>
      </c>
      <c r="B47" s="282">
        <v>69.169683794513546</v>
      </c>
      <c r="C47" s="283">
        <v>3.983003443853812</v>
      </c>
      <c r="D47" s="285">
        <v>198</v>
      </c>
    </row>
    <row r="48" spans="1:4" ht="14.45" customHeight="1">
      <c r="A48" s="276" t="s">
        <v>96</v>
      </c>
      <c r="B48" s="279">
        <v>75.327518871248017</v>
      </c>
      <c r="C48" s="278">
        <v>2.5513654242844059</v>
      </c>
      <c r="D48" s="280">
        <v>412</v>
      </c>
    </row>
    <row r="49" spans="1:4" ht="14.45" customHeight="1">
      <c r="A49" s="281" t="s">
        <v>97</v>
      </c>
      <c r="B49" s="282">
        <v>76.859018605815066</v>
      </c>
      <c r="C49" s="283">
        <v>3.0374631190972479</v>
      </c>
      <c r="D49" s="285">
        <v>319</v>
      </c>
    </row>
    <row r="50" spans="1:4" ht="14.45" customHeight="1">
      <c r="A50" s="276" t="s">
        <v>98</v>
      </c>
      <c r="B50" s="279">
        <v>71.165586045348078</v>
      </c>
      <c r="C50" s="278">
        <v>2.7555674799468139</v>
      </c>
      <c r="D50" s="280">
        <v>402</v>
      </c>
    </row>
    <row r="51" spans="1:4" ht="14.45" customHeight="1" thickBot="1">
      <c r="A51" s="286" t="s">
        <v>99</v>
      </c>
      <c r="B51" s="287">
        <v>75.744459772846156</v>
      </c>
      <c r="C51" s="288">
        <v>2.4401342169392342</v>
      </c>
      <c r="D51" s="290">
        <v>368</v>
      </c>
    </row>
    <row r="52" spans="1:4" ht="14.45" customHeight="1">
      <c r="A52" s="291" t="s">
        <v>100</v>
      </c>
      <c r="B52" s="294">
        <v>71.340801104554984</v>
      </c>
      <c r="C52" s="293">
        <v>0.82883342923621706</v>
      </c>
      <c r="D52" s="295">
        <v>5239</v>
      </c>
    </row>
    <row r="53" spans="1:4" ht="14.45" customHeight="1">
      <c r="A53" s="291" t="s">
        <v>101</v>
      </c>
      <c r="B53" s="294">
        <v>76.645422290536999</v>
      </c>
      <c r="C53" s="293">
        <v>1.296359672589674</v>
      </c>
      <c r="D53" s="295">
        <v>1962</v>
      </c>
    </row>
    <row r="54" spans="1:4" ht="14.45" customHeight="1">
      <c r="A54" s="296" t="s">
        <v>102</v>
      </c>
      <c r="B54" s="299">
        <v>72.364973624084215</v>
      </c>
      <c r="C54" s="298">
        <v>0.71433519783773103</v>
      </c>
      <c r="D54" s="300">
        <v>7201</v>
      </c>
    </row>
    <row r="55" spans="1:4" ht="22.5" customHeight="1">
      <c r="A55" s="1047" t="s">
        <v>115</v>
      </c>
      <c r="B55" s="1047" t="s">
        <v>113</v>
      </c>
      <c r="C55" s="1047" t="s">
        <v>113</v>
      </c>
      <c r="D55" s="1047" t="s">
        <v>113</v>
      </c>
    </row>
    <row r="56" spans="1:4" ht="37.5" customHeight="1">
      <c r="A56" s="1047" t="s">
        <v>116</v>
      </c>
      <c r="B56" s="1047" t="s">
        <v>116</v>
      </c>
      <c r="C56" s="1047" t="s">
        <v>116</v>
      </c>
      <c r="D56" s="1047" t="s">
        <v>116</v>
      </c>
    </row>
  </sheetData>
  <mergeCells count="13">
    <mergeCell ref="A56:D56"/>
    <mergeCell ref="A34:A35"/>
    <mergeCell ref="A3:D3"/>
    <mergeCell ref="A5:D5"/>
    <mergeCell ref="B6:D6"/>
    <mergeCell ref="A27:D27"/>
    <mergeCell ref="A28:D28"/>
    <mergeCell ref="A29:D29"/>
    <mergeCell ref="A31:D31"/>
    <mergeCell ref="A33:D33"/>
    <mergeCell ref="B34:D34"/>
    <mergeCell ref="A55:D55"/>
    <mergeCell ref="A6:A7"/>
  </mergeCells>
  <hyperlinks>
    <hyperlink ref="A1" location="Inhalt!A1" display="Zurück zum Inhalt" xr:uid="{00000000-0004-0000-1700-000000000000}"/>
  </hyperlink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Tabelle21"/>
  <dimension ref="A1:S165"/>
  <sheetViews>
    <sheetView zoomScale="80" zoomScaleNormal="80" workbookViewId="0">
      <pane xSplit="1" topLeftCell="B1" activePane="topRight" state="frozen"/>
      <selection pane="topRight"/>
    </sheetView>
  </sheetViews>
  <sheetFormatPr baseColWidth="10" defaultColWidth="11.125" defaultRowHeight="14.45" customHeight="1"/>
  <cols>
    <col min="1" max="1" width="23.5" style="583" customWidth="1"/>
    <col min="2" max="10" width="11.125" style="583" customWidth="1"/>
    <col min="11" max="16384" width="11.125" style="583"/>
  </cols>
  <sheetData>
    <row r="1" spans="1:19" ht="14.45" customHeight="1">
      <c r="A1" s="488" t="s">
        <v>688</v>
      </c>
    </row>
    <row r="3" spans="1:19" s="596" customFormat="1" ht="24.75" customHeight="1">
      <c r="A3" s="1156">
        <v>2022</v>
      </c>
      <c r="B3" s="1156"/>
      <c r="C3" s="1156"/>
      <c r="D3" s="1156"/>
      <c r="E3" s="1156"/>
      <c r="F3" s="1156"/>
      <c r="G3" s="1156"/>
      <c r="H3" s="1156"/>
      <c r="I3" s="1156"/>
      <c r="J3" s="1156"/>
      <c r="K3" s="345"/>
      <c r="L3" s="345"/>
      <c r="M3" s="345"/>
      <c r="N3" s="345"/>
      <c r="O3" s="345"/>
      <c r="P3" s="345"/>
      <c r="Q3" s="345"/>
      <c r="R3" s="345"/>
      <c r="S3" s="345"/>
    </row>
    <row r="5" spans="1:19" ht="30" customHeight="1">
      <c r="A5" s="1158" t="s">
        <v>426</v>
      </c>
      <c r="B5" s="1158"/>
      <c r="C5" s="1158"/>
      <c r="D5" s="1158"/>
      <c r="E5" s="1158"/>
      <c r="F5" s="1158"/>
      <c r="G5" s="1158"/>
      <c r="H5" s="1158"/>
    </row>
    <row r="6" spans="1:19" ht="14.45" customHeight="1" thickBot="1">
      <c r="A6" s="1164" t="s">
        <v>311</v>
      </c>
      <c r="B6" s="1220" t="s">
        <v>380</v>
      </c>
      <c r="C6" s="1220" t="s">
        <v>117</v>
      </c>
      <c r="D6" s="1220" t="s">
        <v>117</v>
      </c>
      <c r="E6" s="1220" t="s">
        <v>117</v>
      </c>
      <c r="F6" s="1220" t="s">
        <v>117</v>
      </c>
      <c r="G6" s="1220" t="s">
        <v>117</v>
      </c>
      <c r="H6" s="1221" t="s">
        <v>117</v>
      </c>
    </row>
    <row r="7" spans="1:19" ht="30" customHeight="1" thickBot="1">
      <c r="A7" s="1165" t="s">
        <v>311</v>
      </c>
      <c r="B7" s="1167" t="s">
        <v>381</v>
      </c>
      <c r="C7" s="1167" t="s">
        <v>118</v>
      </c>
      <c r="D7" s="1167" t="s">
        <v>382</v>
      </c>
      <c r="E7" s="1167" t="s">
        <v>119</v>
      </c>
      <c r="F7" s="1222" t="s">
        <v>120</v>
      </c>
      <c r="G7" s="1222" t="s">
        <v>120</v>
      </c>
      <c r="H7" s="408"/>
    </row>
    <row r="8" spans="1:19" ht="14.45" customHeight="1" thickBot="1">
      <c r="A8" s="1165" t="s">
        <v>311</v>
      </c>
      <c r="B8" s="90" t="s">
        <v>112</v>
      </c>
      <c r="C8" s="91" t="s">
        <v>82</v>
      </c>
      <c r="D8" s="90" t="s">
        <v>112</v>
      </c>
      <c r="E8" s="91" t="s">
        <v>82</v>
      </c>
      <c r="F8" s="90" t="s">
        <v>112</v>
      </c>
      <c r="G8" s="91" t="s">
        <v>82</v>
      </c>
      <c r="H8" s="90" t="s">
        <v>83</v>
      </c>
    </row>
    <row r="9" spans="1:19" ht="14.45" customHeight="1">
      <c r="A9" s="276" t="s">
        <v>84</v>
      </c>
      <c r="B9" s="304">
        <v>5.1766550475187572</v>
      </c>
      <c r="C9" s="603">
        <v>0.98544701526859702</v>
      </c>
      <c r="D9" s="604">
        <v>28.40689046707945</v>
      </c>
      <c r="E9" s="603">
        <v>1.896794044359867</v>
      </c>
      <c r="F9" s="604">
        <v>66.4164544854018</v>
      </c>
      <c r="G9" s="603">
        <v>1.9902076998744149</v>
      </c>
      <c r="H9" s="307">
        <v>669</v>
      </c>
    </row>
    <row r="10" spans="1:19" ht="14.45" customHeight="1">
      <c r="A10" s="281" t="s">
        <v>85</v>
      </c>
      <c r="B10" s="309">
        <v>5.815571294329736</v>
      </c>
      <c r="C10" s="605">
        <v>0.78343185411093741</v>
      </c>
      <c r="D10" s="606">
        <v>26.164529758511161</v>
      </c>
      <c r="E10" s="605">
        <v>1.5249964348527949</v>
      </c>
      <c r="F10" s="606">
        <v>68.019898947159106</v>
      </c>
      <c r="G10" s="605">
        <v>1.604561750240856</v>
      </c>
      <c r="H10" s="312">
        <v>992</v>
      </c>
    </row>
    <row r="11" spans="1:19" ht="14.45" customHeight="1">
      <c r="A11" s="276" t="s">
        <v>86</v>
      </c>
      <c r="B11" s="304">
        <v>15.91394000533254</v>
      </c>
      <c r="C11" s="603">
        <v>2.4627510683982332</v>
      </c>
      <c r="D11" s="304">
        <v>36.341534673079693</v>
      </c>
      <c r="E11" s="603">
        <v>3.2041108297777412</v>
      </c>
      <c r="F11" s="304">
        <v>47.744525321587759</v>
      </c>
      <c r="G11" s="603">
        <v>3.3027791012420309</v>
      </c>
      <c r="H11" s="307">
        <v>246</v>
      </c>
    </row>
    <row r="12" spans="1:19" ht="14.45" customHeight="1">
      <c r="A12" s="281" t="s">
        <v>87</v>
      </c>
      <c r="B12" s="309">
        <v>4.9390550669366604</v>
      </c>
      <c r="C12" s="605">
        <v>1.780385948331483</v>
      </c>
      <c r="D12" s="309">
        <v>56.399497287473011</v>
      </c>
      <c r="E12" s="605">
        <v>4.2178320458435472</v>
      </c>
      <c r="F12" s="309">
        <v>38.661447645590329</v>
      </c>
      <c r="G12" s="605">
        <v>4.1238455569036079</v>
      </c>
      <c r="H12" s="312">
        <v>152</v>
      </c>
    </row>
    <row r="13" spans="1:19" ht="14.45" customHeight="1">
      <c r="A13" s="276" t="s">
        <v>88</v>
      </c>
      <c r="B13" s="336" t="s">
        <v>429</v>
      </c>
      <c r="C13" s="402" t="s">
        <v>429</v>
      </c>
      <c r="D13" s="336" t="s">
        <v>429</v>
      </c>
      <c r="E13" s="402" t="s">
        <v>429</v>
      </c>
      <c r="F13" s="336" t="s">
        <v>429</v>
      </c>
      <c r="G13" s="402" t="s">
        <v>429</v>
      </c>
      <c r="H13" s="339" t="s">
        <v>429</v>
      </c>
    </row>
    <row r="14" spans="1:19" ht="14.45" customHeight="1">
      <c r="A14" s="281" t="s">
        <v>89</v>
      </c>
      <c r="B14" s="328">
        <v>17.4306870865815</v>
      </c>
      <c r="C14" s="403">
        <v>4.610960812839938</v>
      </c>
      <c r="D14" s="328">
        <v>35.917785958020303</v>
      </c>
      <c r="E14" s="403">
        <v>5.8603206596867929</v>
      </c>
      <c r="F14" s="328">
        <v>46.651526955398211</v>
      </c>
      <c r="G14" s="403">
        <v>6.1035672928272806</v>
      </c>
      <c r="H14" s="331">
        <v>73</v>
      </c>
    </row>
    <row r="15" spans="1:19" ht="14.45" customHeight="1">
      <c r="A15" s="276" t="s">
        <v>90</v>
      </c>
      <c r="B15" s="336">
        <v>24.013893128048299</v>
      </c>
      <c r="C15" s="402">
        <v>2.381809147758946</v>
      </c>
      <c r="D15" s="591">
        <v>28.260980571317379</v>
      </c>
      <c r="E15" s="402">
        <v>2.4600667301031822</v>
      </c>
      <c r="F15" s="336">
        <v>47.725126300634322</v>
      </c>
      <c r="G15" s="402">
        <v>2.7525103527150372</v>
      </c>
      <c r="H15" s="339">
        <v>383</v>
      </c>
    </row>
    <row r="16" spans="1:19" ht="14.45" customHeight="1">
      <c r="A16" s="281" t="s">
        <v>91</v>
      </c>
      <c r="B16" s="328">
        <v>76.330049963883226</v>
      </c>
      <c r="C16" s="403">
        <v>5.4073948245831147</v>
      </c>
      <c r="D16" s="328">
        <v>11.423742910681019</v>
      </c>
      <c r="E16" s="403">
        <v>3.9878331105308749</v>
      </c>
      <c r="F16" s="328">
        <v>12.246207125435751</v>
      </c>
      <c r="G16" s="403">
        <v>4.148384643673249</v>
      </c>
      <c r="H16" s="331">
        <v>63</v>
      </c>
    </row>
    <row r="17" spans="1:8" ht="14.45" customHeight="1">
      <c r="A17" s="276" t="s">
        <v>92</v>
      </c>
      <c r="B17" s="336">
        <v>24.564998227712241</v>
      </c>
      <c r="C17" s="402">
        <v>2.1255731343872082</v>
      </c>
      <c r="D17" s="591">
        <v>25.108268673239891</v>
      </c>
      <c r="E17" s="402">
        <v>2.244457847597777</v>
      </c>
      <c r="F17" s="591">
        <v>50.326733099047857</v>
      </c>
      <c r="G17" s="402">
        <v>2.5270511163171832</v>
      </c>
      <c r="H17" s="339">
        <v>455</v>
      </c>
    </row>
    <row r="18" spans="1:8" ht="14.45" customHeight="1">
      <c r="A18" s="281" t="s">
        <v>93</v>
      </c>
      <c r="B18" s="328">
        <v>5.8532546405373376</v>
      </c>
      <c r="C18" s="403">
        <v>0.97369966395777563</v>
      </c>
      <c r="D18" s="606">
        <v>25.75291370420932</v>
      </c>
      <c r="E18" s="403">
        <v>1.7233835512011091</v>
      </c>
      <c r="F18" s="606">
        <v>68.393831655253351</v>
      </c>
      <c r="G18" s="403">
        <v>1.837934022029875</v>
      </c>
      <c r="H18" s="331">
        <v>735</v>
      </c>
    </row>
    <row r="19" spans="1:8" ht="14.45" customHeight="1">
      <c r="A19" s="276" t="s">
        <v>94</v>
      </c>
      <c r="B19" s="336">
        <v>7.6659846415972277</v>
      </c>
      <c r="C19" s="402">
        <v>1.690075243104431</v>
      </c>
      <c r="D19" s="336">
        <v>19.56268677026917</v>
      </c>
      <c r="E19" s="402">
        <v>2.6292835028540971</v>
      </c>
      <c r="F19" s="336">
        <v>72.771328588133599</v>
      </c>
      <c r="G19" s="402">
        <v>2.924082836697405</v>
      </c>
      <c r="H19" s="339">
        <v>258</v>
      </c>
    </row>
    <row r="20" spans="1:8" ht="14.45" customHeight="1">
      <c r="A20" s="281" t="s">
        <v>95</v>
      </c>
      <c r="B20" s="328" t="s">
        <v>429</v>
      </c>
      <c r="C20" s="403" t="s">
        <v>429</v>
      </c>
      <c r="D20" s="328" t="s">
        <v>429</v>
      </c>
      <c r="E20" s="403" t="s">
        <v>429</v>
      </c>
      <c r="F20" s="328" t="s">
        <v>429</v>
      </c>
      <c r="G20" s="403" t="s">
        <v>429</v>
      </c>
      <c r="H20" s="331" t="s">
        <v>429</v>
      </c>
    </row>
    <row r="21" spans="1:8" ht="14.45" customHeight="1">
      <c r="A21" s="276" t="s">
        <v>96</v>
      </c>
      <c r="B21" s="304">
        <v>49.597120318983663</v>
      </c>
      <c r="C21" s="603">
        <v>3.7727002488013879</v>
      </c>
      <c r="D21" s="304">
        <v>21.048711557492741</v>
      </c>
      <c r="E21" s="603">
        <v>3.0298330268100528</v>
      </c>
      <c r="F21" s="304">
        <v>29.354168123523589</v>
      </c>
      <c r="G21" s="603">
        <v>3.5098229679405391</v>
      </c>
      <c r="H21" s="307">
        <v>201</v>
      </c>
    </row>
    <row r="22" spans="1:8" ht="14.45" customHeight="1">
      <c r="A22" s="281" t="s">
        <v>97</v>
      </c>
      <c r="B22" s="309">
        <v>19.23451117478556</v>
      </c>
      <c r="C22" s="605">
        <v>4.216981553578286</v>
      </c>
      <c r="D22" s="309">
        <v>43.944289142757661</v>
      </c>
      <c r="E22" s="605">
        <v>5.6406212657097621</v>
      </c>
      <c r="F22" s="309">
        <v>36.821199682456772</v>
      </c>
      <c r="G22" s="605">
        <v>5.4557537944871601</v>
      </c>
      <c r="H22" s="312">
        <v>93</v>
      </c>
    </row>
    <row r="23" spans="1:8" ht="14.45" customHeight="1">
      <c r="A23" s="276" t="s">
        <v>98</v>
      </c>
      <c r="B23" s="304">
        <v>29.004302242401149</v>
      </c>
      <c r="C23" s="603">
        <v>3.2427004903334549</v>
      </c>
      <c r="D23" s="304">
        <v>25.810596719493208</v>
      </c>
      <c r="E23" s="603">
        <v>3.0632489882167508</v>
      </c>
      <c r="F23" s="304">
        <v>45.185101038105643</v>
      </c>
      <c r="G23" s="603">
        <v>3.5317953677634559</v>
      </c>
      <c r="H23" s="307">
        <v>218</v>
      </c>
    </row>
    <row r="24" spans="1:8" ht="14.45" customHeight="1" thickBot="1">
      <c r="A24" s="286" t="s">
        <v>99</v>
      </c>
      <c r="B24" s="319">
        <v>35.39139353676935</v>
      </c>
      <c r="C24" s="607">
        <v>5.2985609126722188</v>
      </c>
      <c r="D24" s="319">
        <v>33.518992860451412</v>
      </c>
      <c r="E24" s="607">
        <v>5.2574313679971034</v>
      </c>
      <c r="F24" s="319">
        <v>31.089613602779249</v>
      </c>
      <c r="G24" s="607">
        <v>5.359316552162138</v>
      </c>
      <c r="H24" s="322">
        <v>92</v>
      </c>
    </row>
    <row r="25" spans="1:8" ht="14.45" customHeight="1">
      <c r="A25" s="291" t="s">
        <v>100</v>
      </c>
      <c r="B25" s="332">
        <v>10.930392038024671</v>
      </c>
      <c r="C25" s="404">
        <v>0.53362356977894376</v>
      </c>
      <c r="D25" s="608">
        <v>26.35091424590896</v>
      </c>
      <c r="E25" s="404">
        <v>0.7727988768814914</v>
      </c>
      <c r="F25" s="608">
        <v>62.718693716066362</v>
      </c>
      <c r="G25" s="404">
        <v>0.8403423709049519</v>
      </c>
      <c r="H25" s="335">
        <v>3849</v>
      </c>
    </row>
    <row r="26" spans="1:8" ht="14.45" customHeight="1">
      <c r="A26" s="291" t="s">
        <v>101</v>
      </c>
      <c r="B26" s="332">
        <v>29.84925983527906</v>
      </c>
      <c r="C26" s="404">
        <v>1.6955048276475551</v>
      </c>
      <c r="D26" s="608">
        <v>34.392358339237553</v>
      </c>
      <c r="E26" s="404">
        <v>1.7375997251306079</v>
      </c>
      <c r="F26" s="608">
        <v>35.758381825483397</v>
      </c>
      <c r="G26" s="404">
        <v>1.748048222337701</v>
      </c>
      <c r="H26" s="335">
        <v>847</v>
      </c>
    </row>
    <row r="27" spans="1:8" ht="14.45" customHeight="1">
      <c r="A27" s="296" t="s">
        <v>102</v>
      </c>
      <c r="B27" s="324">
        <v>14.48158372090168</v>
      </c>
      <c r="C27" s="410">
        <v>0.55214151645224385</v>
      </c>
      <c r="D27" s="609">
        <v>27.860344391971569</v>
      </c>
      <c r="E27" s="410">
        <v>0.70852100787389727</v>
      </c>
      <c r="F27" s="609">
        <v>57.658071887126752</v>
      </c>
      <c r="G27" s="410">
        <v>0.77537999784459355</v>
      </c>
      <c r="H27" s="327">
        <v>4696</v>
      </c>
    </row>
    <row r="28" spans="1:8" ht="22.5" customHeight="1">
      <c r="A28" s="1047" t="s">
        <v>121</v>
      </c>
      <c r="B28" s="1047" t="s">
        <v>121</v>
      </c>
      <c r="C28" s="1047" t="s">
        <v>121</v>
      </c>
      <c r="D28" s="1047" t="s">
        <v>121</v>
      </c>
      <c r="E28" s="1047" t="s">
        <v>121</v>
      </c>
      <c r="F28" s="1047" t="s">
        <v>121</v>
      </c>
      <c r="G28" s="1047" t="s">
        <v>121</v>
      </c>
      <c r="H28" s="1047" t="s">
        <v>121</v>
      </c>
    </row>
    <row r="29" spans="1:8" ht="39" customHeight="1">
      <c r="A29" s="1047" t="s">
        <v>414</v>
      </c>
      <c r="B29" s="1047" t="s">
        <v>105</v>
      </c>
      <c r="C29" s="1047" t="s">
        <v>105</v>
      </c>
      <c r="D29" s="1047" t="s">
        <v>105</v>
      </c>
      <c r="E29" s="1047" t="s">
        <v>105</v>
      </c>
      <c r="F29" s="1047" t="s">
        <v>105</v>
      </c>
      <c r="G29" s="1047" t="s">
        <v>105</v>
      </c>
      <c r="H29" s="1047" t="s">
        <v>105</v>
      </c>
    </row>
    <row r="30" spans="1:8" ht="22.5" customHeight="1">
      <c r="A30" s="1047" t="s">
        <v>122</v>
      </c>
      <c r="B30" s="1047" t="s">
        <v>122</v>
      </c>
      <c r="C30" s="1047" t="s">
        <v>122</v>
      </c>
      <c r="D30" s="1047" t="s">
        <v>122</v>
      </c>
      <c r="E30" s="1047" t="s">
        <v>122</v>
      </c>
      <c r="F30" s="1047" t="s">
        <v>122</v>
      </c>
      <c r="G30" s="1047" t="s">
        <v>122</v>
      </c>
      <c r="H30" s="1047" t="s">
        <v>122</v>
      </c>
    </row>
    <row r="32" spans="1:8" ht="30" customHeight="1">
      <c r="A32" s="1209" t="s">
        <v>427</v>
      </c>
      <c r="B32" s="1209"/>
      <c r="C32" s="1209"/>
      <c r="D32" s="1209"/>
      <c r="E32" s="1209"/>
      <c r="F32" s="1209"/>
      <c r="G32" s="1209"/>
      <c r="H32" s="1209"/>
    </row>
    <row r="33" spans="1:10" ht="14.45" customHeight="1" thickBot="1">
      <c r="A33" s="1164" t="s">
        <v>311</v>
      </c>
      <c r="B33" s="1220" t="s">
        <v>380</v>
      </c>
      <c r="C33" s="1220" t="s">
        <v>117</v>
      </c>
      <c r="D33" s="1220" t="s">
        <v>117</v>
      </c>
      <c r="E33" s="1220" t="s">
        <v>117</v>
      </c>
      <c r="F33" s="1220" t="s">
        <v>117</v>
      </c>
      <c r="G33" s="1220" t="s">
        <v>117</v>
      </c>
      <c r="H33" s="1221" t="s">
        <v>117</v>
      </c>
    </row>
    <row r="34" spans="1:10" ht="30" customHeight="1" thickBot="1">
      <c r="A34" s="1165" t="s">
        <v>311</v>
      </c>
      <c r="B34" s="1167" t="s">
        <v>381</v>
      </c>
      <c r="C34" s="1167" t="s">
        <v>118</v>
      </c>
      <c r="D34" s="1167" t="s">
        <v>382</v>
      </c>
      <c r="E34" s="1167" t="s">
        <v>119</v>
      </c>
      <c r="F34" s="1222" t="s">
        <v>120</v>
      </c>
      <c r="G34" s="1222" t="s">
        <v>120</v>
      </c>
      <c r="H34" s="408"/>
    </row>
    <row r="35" spans="1:10" ht="14.45" customHeight="1" thickBot="1">
      <c r="A35" s="1165" t="s">
        <v>311</v>
      </c>
      <c r="B35" s="90" t="s">
        <v>112</v>
      </c>
      <c r="C35" s="857" t="s">
        <v>82</v>
      </c>
      <c r="D35" s="858" t="s">
        <v>112</v>
      </c>
      <c r="E35" s="857" t="s">
        <v>82</v>
      </c>
      <c r="F35" s="858" t="s">
        <v>112</v>
      </c>
      <c r="G35" s="857" t="s">
        <v>82</v>
      </c>
      <c r="H35" s="858" t="s">
        <v>83</v>
      </c>
    </row>
    <row r="36" spans="1:10" ht="14.45" customHeight="1">
      <c r="A36" s="276" t="s">
        <v>123</v>
      </c>
      <c r="B36" s="304">
        <v>16.43333644204516</v>
      </c>
      <c r="C36" s="603">
        <v>1.0892465299178571</v>
      </c>
      <c r="D36" s="304">
        <v>17.357568067122291</v>
      </c>
      <c r="E36" s="603">
        <v>1.1261673131339589</v>
      </c>
      <c r="F36" s="304">
        <v>66.209095490832553</v>
      </c>
      <c r="G36" s="603">
        <v>1.394833807439001</v>
      </c>
      <c r="H36" s="307">
        <v>1315</v>
      </c>
    </row>
    <row r="37" spans="1:10" ht="14.45" customHeight="1">
      <c r="A37" s="281" t="s">
        <v>124</v>
      </c>
      <c r="B37" s="309">
        <v>12.18551945768254</v>
      </c>
      <c r="C37" s="605">
        <v>0.95569781293961165</v>
      </c>
      <c r="D37" s="309">
        <v>32.788729616224927</v>
      </c>
      <c r="E37" s="605">
        <v>1.3587843280654439</v>
      </c>
      <c r="F37" s="309">
        <v>55.02575092609252</v>
      </c>
      <c r="G37" s="605">
        <v>1.4409004173872291</v>
      </c>
      <c r="H37" s="312">
        <v>1323</v>
      </c>
    </row>
    <row r="38" spans="1:10" ht="14.45" customHeight="1">
      <c r="A38" s="409" t="s">
        <v>125</v>
      </c>
      <c r="B38" s="314">
        <v>15.35511079365655</v>
      </c>
      <c r="C38" s="610">
        <v>0.85300856364584687</v>
      </c>
      <c r="D38" s="314">
        <v>29.163545666265499</v>
      </c>
      <c r="E38" s="610">
        <v>1.057982918132192</v>
      </c>
      <c r="F38" s="314">
        <v>55.481343540077951</v>
      </c>
      <c r="G38" s="610">
        <v>1.1580001978963741</v>
      </c>
      <c r="H38" s="317">
        <v>2058</v>
      </c>
    </row>
    <row r="39" spans="1:10" ht="14.45" customHeight="1">
      <c r="A39" s="281" t="s">
        <v>126</v>
      </c>
      <c r="B39" s="309">
        <v>13.429304898841449</v>
      </c>
      <c r="C39" s="605">
        <v>0.69890248185004933</v>
      </c>
      <c r="D39" s="309">
        <v>25.253276996225711</v>
      </c>
      <c r="E39" s="605">
        <v>0.90281013484325712</v>
      </c>
      <c r="F39" s="309">
        <v>61.317418104932841</v>
      </c>
      <c r="G39" s="605">
        <v>1.0014655019636629</v>
      </c>
      <c r="H39" s="312">
        <v>2617</v>
      </c>
    </row>
    <row r="40" spans="1:10" ht="14.45" customHeight="1">
      <c r="A40" s="276" t="s">
        <v>127</v>
      </c>
      <c r="B40" s="304">
        <v>15.935229655220651</v>
      </c>
      <c r="C40" s="603">
        <v>1.096226240106666</v>
      </c>
      <c r="D40" s="304">
        <v>29.963219424873142</v>
      </c>
      <c r="E40" s="603">
        <v>1.376531289940091</v>
      </c>
      <c r="F40" s="304">
        <v>54.101550919906217</v>
      </c>
      <c r="G40" s="603">
        <v>1.484376435845479</v>
      </c>
      <c r="H40" s="307">
        <v>1343</v>
      </c>
    </row>
    <row r="41" spans="1:10" ht="14.45" customHeight="1" thickBot="1">
      <c r="A41" s="286" t="s">
        <v>128</v>
      </c>
      <c r="B41" s="319">
        <v>16.525400945325401</v>
      </c>
      <c r="C41" s="607">
        <v>1.452413223758712</v>
      </c>
      <c r="D41" s="319">
        <v>37.326689650315323</v>
      </c>
      <c r="E41" s="607">
        <v>1.906460923395495</v>
      </c>
      <c r="F41" s="319">
        <v>46.147909404359282</v>
      </c>
      <c r="G41" s="607">
        <v>1.9450255531194549</v>
      </c>
      <c r="H41" s="322">
        <v>736</v>
      </c>
    </row>
    <row r="42" spans="1:10" ht="14.45" customHeight="1">
      <c r="A42" s="296" t="s">
        <v>129</v>
      </c>
      <c r="B42" s="324">
        <v>14.48158372090168</v>
      </c>
      <c r="C42" s="410">
        <v>0.55214151645224385</v>
      </c>
      <c r="D42" s="324">
        <v>27.860344391971569</v>
      </c>
      <c r="E42" s="410">
        <v>0.70852100787389727</v>
      </c>
      <c r="F42" s="324">
        <v>57.658071887126752</v>
      </c>
      <c r="G42" s="410">
        <v>0.77537999784459355</v>
      </c>
      <c r="H42" s="327">
        <v>4696</v>
      </c>
    </row>
    <row r="43" spans="1:10" ht="22.5" customHeight="1">
      <c r="A43" s="1047" t="s">
        <v>121</v>
      </c>
      <c r="B43" s="1047" t="s">
        <v>121</v>
      </c>
      <c r="C43" s="1047" t="s">
        <v>121</v>
      </c>
      <c r="D43" s="1047" t="s">
        <v>121</v>
      </c>
      <c r="E43" s="1047" t="s">
        <v>121</v>
      </c>
      <c r="F43" s="1047" t="s">
        <v>121</v>
      </c>
      <c r="G43" s="1047" t="s">
        <v>121</v>
      </c>
      <c r="H43" s="1047" t="s">
        <v>121</v>
      </c>
    </row>
    <row r="44" spans="1:10" ht="22.5" customHeight="1">
      <c r="A44" s="1047" t="s">
        <v>122</v>
      </c>
      <c r="B44" s="1047" t="s">
        <v>122</v>
      </c>
      <c r="C44" s="1047" t="s">
        <v>122</v>
      </c>
      <c r="D44" s="1047" t="s">
        <v>122</v>
      </c>
      <c r="E44" s="1047" t="s">
        <v>122</v>
      </c>
      <c r="F44" s="1047" t="s">
        <v>122</v>
      </c>
      <c r="G44" s="1047" t="s">
        <v>122</v>
      </c>
      <c r="H44" s="1047" t="s">
        <v>122</v>
      </c>
    </row>
    <row r="46" spans="1:10" ht="14.45" customHeight="1">
      <c r="A46" s="1108" t="s">
        <v>428</v>
      </c>
      <c r="B46" s="1108"/>
      <c r="C46" s="1108"/>
      <c r="D46" s="1108"/>
      <c r="E46" s="1108"/>
      <c r="F46" s="1108"/>
      <c r="G46" s="1108"/>
      <c r="H46" s="1108"/>
      <c r="I46" s="1108"/>
      <c r="J46" s="1108"/>
    </row>
    <row r="47" spans="1:10" ht="30" customHeight="1" thickBot="1">
      <c r="A47" s="1164" t="s">
        <v>311</v>
      </c>
      <c r="B47" s="1160" t="s">
        <v>416</v>
      </c>
      <c r="C47" s="1160" t="s">
        <v>416</v>
      </c>
      <c r="D47" s="1160" t="s">
        <v>416</v>
      </c>
      <c r="E47" s="1157" t="s">
        <v>417</v>
      </c>
      <c r="F47" s="1157" t="s">
        <v>417</v>
      </c>
      <c r="G47" s="1157" t="s">
        <v>417</v>
      </c>
      <c r="H47" s="1160" t="s">
        <v>418</v>
      </c>
      <c r="I47" s="1160" t="s">
        <v>418</v>
      </c>
      <c r="J47" s="1161" t="s">
        <v>418</v>
      </c>
    </row>
    <row r="48" spans="1:10" ht="14.45" customHeight="1" thickBot="1">
      <c r="A48" s="1165" t="s">
        <v>311</v>
      </c>
      <c r="B48" s="72" t="s">
        <v>28</v>
      </c>
      <c r="C48" s="72" t="s">
        <v>82</v>
      </c>
      <c r="D48" s="73" t="s">
        <v>83</v>
      </c>
      <c r="E48" s="72" t="s">
        <v>28</v>
      </c>
      <c r="F48" s="72" t="s">
        <v>82</v>
      </c>
      <c r="G48" s="73" t="s">
        <v>83</v>
      </c>
      <c r="H48" s="72" t="s">
        <v>28</v>
      </c>
      <c r="I48" s="72" t="s">
        <v>82</v>
      </c>
      <c r="J48" s="72" t="s">
        <v>83</v>
      </c>
    </row>
    <row r="49" spans="1:10" ht="14.45" customHeight="1">
      <c r="A49" s="276" t="s">
        <v>84</v>
      </c>
      <c r="B49" s="432">
        <v>4.4699199189354619</v>
      </c>
      <c r="C49" s="305">
        <v>0.2106834848804254</v>
      </c>
      <c r="D49" s="306">
        <v>187</v>
      </c>
      <c r="E49" s="432">
        <v>3.7046541278797491</v>
      </c>
      <c r="F49" s="305">
        <v>0.15017006500096991</v>
      </c>
      <c r="G49" s="306">
        <v>188</v>
      </c>
      <c r="H49" s="432">
        <v>1.990790150025556</v>
      </c>
      <c r="I49" s="305">
        <v>0.17941821614490711</v>
      </c>
      <c r="J49" s="307">
        <v>153</v>
      </c>
    </row>
    <row r="50" spans="1:10" ht="14.45" customHeight="1">
      <c r="A50" s="281" t="s">
        <v>85</v>
      </c>
      <c r="B50" s="433">
        <v>4.2517298841740807</v>
      </c>
      <c r="C50" s="310">
        <v>0.13876003206340609</v>
      </c>
      <c r="D50" s="311">
        <v>279</v>
      </c>
      <c r="E50" s="433">
        <v>3.694713631771259</v>
      </c>
      <c r="F50" s="310">
        <v>0.1194355802914393</v>
      </c>
      <c r="G50" s="311">
        <v>278</v>
      </c>
      <c r="H50" s="433">
        <v>2.906611021659391</v>
      </c>
      <c r="I50" s="310">
        <v>0.22853336397126969</v>
      </c>
      <c r="J50" s="312">
        <v>245</v>
      </c>
    </row>
    <row r="51" spans="1:10" ht="14.45" customHeight="1">
      <c r="A51" s="276" t="s">
        <v>86</v>
      </c>
      <c r="B51" s="432">
        <v>4.4573493395776502</v>
      </c>
      <c r="C51" s="305">
        <v>0.24888224620560839</v>
      </c>
      <c r="D51" s="306">
        <v>109</v>
      </c>
      <c r="E51" s="432">
        <v>4.1993680304245906</v>
      </c>
      <c r="F51" s="305">
        <v>0.2330556060864109</v>
      </c>
      <c r="G51" s="306">
        <v>111</v>
      </c>
      <c r="H51" s="432">
        <v>2.921414096909003</v>
      </c>
      <c r="I51" s="305">
        <v>0.37847508438849459</v>
      </c>
      <c r="J51" s="307">
        <v>99</v>
      </c>
    </row>
    <row r="52" spans="1:10" ht="14.45" customHeight="1">
      <c r="A52" s="281" t="s">
        <v>87</v>
      </c>
      <c r="B52" s="433">
        <v>3.135889694625424</v>
      </c>
      <c r="C52" s="310">
        <v>0.21528097603731711</v>
      </c>
      <c r="D52" s="311">
        <v>85</v>
      </c>
      <c r="E52" s="433">
        <v>2.5655324636121271</v>
      </c>
      <c r="F52" s="310">
        <v>0.16503951379727061</v>
      </c>
      <c r="G52" s="311">
        <v>85</v>
      </c>
      <c r="H52" s="433">
        <v>1.222450878483015</v>
      </c>
      <c r="I52" s="310">
        <v>0.34059678886613431</v>
      </c>
      <c r="J52" s="312">
        <v>60</v>
      </c>
    </row>
    <row r="53" spans="1:10" ht="14.45" customHeight="1">
      <c r="A53" s="276" t="s">
        <v>88</v>
      </c>
      <c r="B53" s="611" t="s">
        <v>429</v>
      </c>
      <c r="C53" s="337" t="s">
        <v>429</v>
      </c>
      <c r="D53" s="338" t="s">
        <v>429</v>
      </c>
      <c r="E53" s="405" t="s">
        <v>429</v>
      </c>
      <c r="F53" s="337" t="s">
        <v>429</v>
      </c>
      <c r="G53" s="338" t="s">
        <v>429</v>
      </c>
      <c r="H53" s="405" t="s">
        <v>429</v>
      </c>
      <c r="I53" s="337" t="s">
        <v>429</v>
      </c>
      <c r="J53" s="339" t="s">
        <v>429</v>
      </c>
    </row>
    <row r="54" spans="1:10" ht="14.45" customHeight="1">
      <c r="A54" s="281" t="s">
        <v>89</v>
      </c>
      <c r="B54" s="406">
        <v>3.4669230107850262</v>
      </c>
      <c r="C54" s="329">
        <v>0.45615344340820613</v>
      </c>
      <c r="D54" s="330">
        <v>33</v>
      </c>
      <c r="E54" s="406">
        <v>3.0791335348736779</v>
      </c>
      <c r="F54" s="329">
        <v>0.24057748105750859</v>
      </c>
      <c r="G54" s="330">
        <v>32</v>
      </c>
      <c r="H54" s="406">
        <v>2.6905087750475172</v>
      </c>
      <c r="I54" s="329">
        <v>0.28366369626721127</v>
      </c>
      <c r="J54" s="331">
        <v>33</v>
      </c>
    </row>
    <row r="55" spans="1:10" ht="14.45" customHeight="1">
      <c r="A55" s="276" t="s">
        <v>90</v>
      </c>
      <c r="B55" s="598">
        <v>4.9355363355900668</v>
      </c>
      <c r="C55" s="337">
        <v>0.27169741940286818</v>
      </c>
      <c r="D55" s="338">
        <v>169</v>
      </c>
      <c r="E55" s="405">
        <v>4.3418878309083162</v>
      </c>
      <c r="F55" s="337">
        <v>0.242457788154961</v>
      </c>
      <c r="G55" s="338">
        <v>174</v>
      </c>
      <c r="H55" s="405">
        <v>2.4214176699815582</v>
      </c>
      <c r="I55" s="337">
        <v>0.23060362765897571</v>
      </c>
      <c r="J55" s="339">
        <v>131</v>
      </c>
    </row>
    <row r="56" spans="1:10" ht="14.45" customHeight="1">
      <c r="A56" s="281" t="s">
        <v>91</v>
      </c>
      <c r="B56" s="406">
        <v>5.0819006338335617</v>
      </c>
      <c r="C56" s="329">
        <v>0.37294227799084428</v>
      </c>
      <c r="D56" s="330">
        <v>52</v>
      </c>
      <c r="E56" s="406">
        <v>4.9222978350195792</v>
      </c>
      <c r="F56" s="329">
        <v>0.35791837675579191</v>
      </c>
      <c r="G56" s="330">
        <v>53</v>
      </c>
      <c r="H56" s="406">
        <v>3.9504165880724229</v>
      </c>
      <c r="I56" s="329">
        <v>0.59188966837141188</v>
      </c>
      <c r="J56" s="331">
        <v>39</v>
      </c>
    </row>
    <row r="57" spans="1:10" ht="14.45" customHeight="1">
      <c r="A57" s="276" t="s">
        <v>92</v>
      </c>
      <c r="B57" s="405">
        <v>3.4920082074036838</v>
      </c>
      <c r="C57" s="337">
        <v>0.12890869786080289</v>
      </c>
      <c r="D57" s="338">
        <v>203</v>
      </c>
      <c r="E57" s="405">
        <v>3.1732013019844389</v>
      </c>
      <c r="F57" s="337">
        <v>9.2966787209284599E-2</v>
      </c>
      <c r="G57" s="338">
        <v>206</v>
      </c>
      <c r="H57" s="405">
        <v>2.7334811017092671</v>
      </c>
      <c r="I57" s="337">
        <v>0.10609836727017311</v>
      </c>
      <c r="J57" s="339">
        <v>199</v>
      </c>
    </row>
    <row r="58" spans="1:10" ht="14.45" customHeight="1">
      <c r="A58" s="281" t="s">
        <v>93</v>
      </c>
      <c r="B58" s="406">
        <v>4.2418546291758794</v>
      </c>
      <c r="C58" s="329">
        <v>0.1783277097145663</v>
      </c>
      <c r="D58" s="330">
        <v>196</v>
      </c>
      <c r="E58" s="406">
        <v>3.611687445129466</v>
      </c>
      <c r="F58" s="329">
        <v>0.1418412311515044</v>
      </c>
      <c r="G58" s="330">
        <v>195</v>
      </c>
      <c r="H58" s="406">
        <v>2.490974858356068</v>
      </c>
      <c r="I58" s="329">
        <v>0.1826080990062991</v>
      </c>
      <c r="J58" s="331">
        <v>164</v>
      </c>
    </row>
    <row r="59" spans="1:10" ht="14.45" customHeight="1">
      <c r="A59" s="276" t="s">
        <v>94</v>
      </c>
      <c r="B59" s="405">
        <v>4.9501388046937551</v>
      </c>
      <c r="C59" s="337">
        <v>0.32418874958952648</v>
      </c>
      <c r="D59" s="338">
        <v>57</v>
      </c>
      <c r="E59" s="405">
        <v>4.3568488650664889</v>
      </c>
      <c r="F59" s="337">
        <v>0.43786389733328213</v>
      </c>
      <c r="G59" s="338">
        <v>54</v>
      </c>
      <c r="H59" s="405">
        <v>4.7343714864267712</v>
      </c>
      <c r="I59" s="337">
        <v>2.012127559247074</v>
      </c>
      <c r="J59" s="339">
        <v>52</v>
      </c>
    </row>
    <row r="60" spans="1:10" ht="14.45" customHeight="1">
      <c r="A60" s="281" t="s">
        <v>95</v>
      </c>
      <c r="B60" s="597" t="s">
        <v>429</v>
      </c>
      <c r="C60" s="329" t="s">
        <v>429</v>
      </c>
      <c r="D60" s="330" t="s">
        <v>429</v>
      </c>
      <c r="E60" s="597" t="s">
        <v>429</v>
      </c>
      <c r="F60" s="329" t="s">
        <v>429</v>
      </c>
      <c r="G60" s="330" t="s">
        <v>429</v>
      </c>
      <c r="H60" s="406" t="s">
        <v>429</v>
      </c>
      <c r="I60" s="329" t="s">
        <v>429</v>
      </c>
      <c r="J60" s="331" t="s">
        <v>429</v>
      </c>
    </row>
    <row r="61" spans="1:10" ht="14.45" customHeight="1">
      <c r="A61" s="276" t="s">
        <v>96</v>
      </c>
      <c r="B61" s="598">
        <v>6.1991254733159691</v>
      </c>
      <c r="C61" s="305">
        <v>0.58681199295832631</v>
      </c>
      <c r="D61" s="306">
        <v>141</v>
      </c>
      <c r="E61" s="598">
        <v>6.3523080001168406</v>
      </c>
      <c r="F61" s="305">
        <v>0.65392609672141488</v>
      </c>
      <c r="G61" s="306">
        <v>142</v>
      </c>
      <c r="H61" s="432">
        <v>3.8365559480395079</v>
      </c>
      <c r="I61" s="305">
        <v>0.49572295748783018</v>
      </c>
      <c r="J61" s="307">
        <v>113</v>
      </c>
    </row>
    <row r="62" spans="1:10" ht="14.45" customHeight="1">
      <c r="A62" s="281" t="s">
        <v>97</v>
      </c>
      <c r="B62" s="433">
        <v>3.0433502660938401</v>
      </c>
      <c r="C62" s="310">
        <v>0.33475302041528421</v>
      </c>
      <c r="D62" s="311">
        <v>54</v>
      </c>
      <c r="E62" s="433">
        <v>2.4143312258668548</v>
      </c>
      <c r="F62" s="310">
        <v>0.18901258643194599</v>
      </c>
      <c r="G62" s="311">
        <v>54</v>
      </c>
      <c r="H62" s="433">
        <v>1.4839744779030599</v>
      </c>
      <c r="I62" s="310">
        <v>0.2267678498032854</v>
      </c>
      <c r="J62" s="312">
        <v>42</v>
      </c>
    </row>
    <row r="63" spans="1:10" ht="14.45" customHeight="1">
      <c r="A63" s="276" t="s">
        <v>98</v>
      </c>
      <c r="B63" s="432">
        <v>3.5591109690314209</v>
      </c>
      <c r="C63" s="305">
        <v>0.2271586390043013</v>
      </c>
      <c r="D63" s="306">
        <v>96</v>
      </c>
      <c r="E63" s="432">
        <v>3.1032885934452499</v>
      </c>
      <c r="F63" s="305">
        <v>0.1687155771485204</v>
      </c>
      <c r="G63" s="306">
        <v>96</v>
      </c>
      <c r="H63" s="432">
        <v>2.954959941722064</v>
      </c>
      <c r="I63" s="305">
        <v>0.47664757487685178</v>
      </c>
      <c r="J63" s="307">
        <v>88</v>
      </c>
    </row>
    <row r="64" spans="1:10" ht="14.45" customHeight="1" thickBot="1">
      <c r="A64" s="286" t="s">
        <v>99</v>
      </c>
      <c r="B64" s="434">
        <v>3.3307571217442908</v>
      </c>
      <c r="C64" s="320">
        <v>0.41672386348009799</v>
      </c>
      <c r="D64" s="321">
        <v>65</v>
      </c>
      <c r="E64" s="434">
        <v>2.3608089585912042</v>
      </c>
      <c r="F64" s="320">
        <v>0.1253033771649836</v>
      </c>
      <c r="G64" s="321">
        <v>65</v>
      </c>
      <c r="H64" s="434">
        <v>1.6079739176144769</v>
      </c>
      <c r="I64" s="320">
        <v>0.225959362327115</v>
      </c>
      <c r="J64" s="322">
        <v>52</v>
      </c>
    </row>
    <row r="65" spans="1:10" ht="14.45" customHeight="1">
      <c r="A65" s="291" t="s">
        <v>100</v>
      </c>
      <c r="B65" s="407">
        <v>4.2153550050827704</v>
      </c>
      <c r="C65" s="333">
        <v>7.5288052667912692E-2</v>
      </c>
      <c r="D65" s="334">
        <v>1238</v>
      </c>
      <c r="E65" s="407">
        <v>3.6574703604294809</v>
      </c>
      <c r="F65" s="333">
        <v>6.1580238188375151E-2</v>
      </c>
      <c r="G65" s="334">
        <v>1243</v>
      </c>
      <c r="H65" s="407">
        <v>2.689743717947966</v>
      </c>
      <c r="I65" s="333">
        <v>0.1258720148118404</v>
      </c>
      <c r="J65" s="335">
        <v>1083</v>
      </c>
    </row>
    <row r="66" spans="1:10" ht="14.45" customHeight="1">
      <c r="A66" s="291" t="s">
        <v>101</v>
      </c>
      <c r="B66" s="407">
        <v>4.4676082509717521</v>
      </c>
      <c r="C66" s="333">
        <v>0.18284575133250841</v>
      </c>
      <c r="D66" s="334">
        <v>506</v>
      </c>
      <c r="E66" s="407">
        <v>4.1487454694246733</v>
      </c>
      <c r="F66" s="333">
        <v>0.18890513652474131</v>
      </c>
      <c r="G66" s="334">
        <v>510</v>
      </c>
      <c r="H66" s="407">
        <v>2.7209906465680711</v>
      </c>
      <c r="I66" s="333">
        <v>0.18989319296197521</v>
      </c>
      <c r="J66" s="335">
        <v>405</v>
      </c>
    </row>
    <row r="67" spans="1:10" ht="14.45" customHeight="1">
      <c r="A67" s="296" t="s">
        <v>102</v>
      </c>
      <c r="B67" s="412">
        <v>4.2900738867363613</v>
      </c>
      <c r="C67" s="325">
        <v>7.5774254209122455E-2</v>
      </c>
      <c r="D67" s="326">
        <v>1744</v>
      </c>
      <c r="E67" s="412">
        <v>3.803542145152746</v>
      </c>
      <c r="F67" s="325">
        <v>7.0991572767007183E-2</v>
      </c>
      <c r="G67" s="326">
        <v>1753</v>
      </c>
      <c r="H67" s="412">
        <v>2.6984512021968579</v>
      </c>
      <c r="I67" s="325">
        <v>0.10508214149900159</v>
      </c>
      <c r="J67" s="327">
        <v>1488</v>
      </c>
    </row>
    <row r="68" spans="1:10" ht="14.45" customHeight="1">
      <c r="A68" s="1162" t="s">
        <v>419</v>
      </c>
      <c r="B68" s="1162" t="s">
        <v>420</v>
      </c>
      <c r="C68" s="1162" t="s">
        <v>420</v>
      </c>
      <c r="D68" s="1162" t="s">
        <v>420</v>
      </c>
      <c r="E68" s="1162" t="s">
        <v>420</v>
      </c>
      <c r="F68" s="1162" t="s">
        <v>420</v>
      </c>
      <c r="G68" s="1162" t="s">
        <v>420</v>
      </c>
      <c r="H68" s="1162" t="s">
        <v>420</v>
      </c>
      <c r="I68" s="1162" t="s">
        <v>420</v>
      </c>
      <c r="J68" s="1162" t="s">
        <v>420</v>
      </c>
    </row>
    <row r="69" spans="1:10" ht="37.5" customHeight="1">
      <c r="A69" s="1047" t="s">
        <v>421</v>
      </c>
      <c r="B69" s="1047" t="s">
        <v>105</v>
      </c>
      <c r="C69" s="1047" t="s">
        <v>105</v>
      </c>
      <c r="D69" s="1047" t="s">
        <v>105</v>
      </c>
      <c r="E69" s="1047" t="s">
        <v>105</v>
      </c>
      <c r="F69" s="1047" t="s">
        <v>105</v>
      </c>
      <c r="G69" s="1047" t="s">
        <v>105</v>
      </c>
      <c r="H69" s="1047" t="s">
        <v>105</v>
      </c>
      <c r="I69" s="1047" t="s">
        <v>105</v>
      </c>
      <c r="J69" s="1047" t="s">
        <v>105</v>
      </c>
    </row>
    <row r="70" spans="1:10" ht="14.45" customHeight="1">
      <c r="A70" s="1162" t="s">
        <v>422</v>
      </c>
      <c r="B70" s="1162" t="s">
        <v>422</v>
      </c>
      <c r="C70" s="1162" t="s">
        <v>422</v>
      </c>
      <c r="D70" s="1162" t="s">
        <v>422</v>
      </c>
      <c r="E70" s="1162" t="s">
        <v>422</v>
      </c>
      <c r="F70" s="1162" t="s">
        <v>422</v>
      </c>
      <c r="G70" s="1162" t="s">
        <v>422</v>
      </c>
      <c r="H70" s="1162" t="s">
        <v>422</v>
      </c>
      <c r="I70" s="1162" t="s">
        <v>422</v>
      </c>
      <c r="J70" s="1162" t="s">
        <v>422</v>
      </c>
    </row>
    <row r="71" spans="1:10" ht="14.45" customHeight="1">
      <c r="A71" s="139"/>
      <c r="B71" s="139"/>
      <c r="C71" s="139"/>
      <c r="D71" s="139"/>
      <c r="E71" s="139"/>
      <c r="F71" s="139"/>
      <c r="G71" s="139"/>
      <c r="H71" s="139"/>
      <c r="I71" s="139"/>
      <c r="J71" s="139"/>
    </row>
    <row r="72" spans="1:10" ht="14.45" customHeight="1">
      <c r="A72" s="1114" t="s">
        <v>608</v>
      </c>
      <c r="B72" s="1212"/>
      <c r="C72" s="1212"/>
      <c r="D72" s="1212"/>
      <c r="E72" s="1212"/>
      <c r="F72" s="1212"/>
      <c r="G72" s="1212"/>
      <c r="H72" s="1212"/>
      <c r="I72" s="1212"/>
      <c r="J72" s="1212"/>
    </row>
    <row r="73" spans="1:10" ht="30" customHeight="1">
      <c r="A73" s="612"/>
      <c r="B73" s="1213" t="s">
        <v>416</v>
      </c>
      <c r="C73" s="1214"/>
      <c r="D73" s="1215"/>
      <c r="E73" s="1163" t="s">
        <v>417</v>
      </c>
      <c r="F73" s="1218"/>
      <c r="G73" s="1218"/>
      <c r="H73" s="1213" t="s">
        <v>418</v>
      </c>
      <c r="I73" s="1214"/>
      <c r="J73" s="1219"/>
    </row>
    <row r="74" spans="1:10" ht="14.45" customHeight="1" thickBot="1">
      <c r="A74" s="613"/>
      <c r="B74" s="72" t="s">
        <v>28</v>
      </c>
      <c r="C74" s="72" t="s">
        <v>82</v>
      </c>
      <c r="D74" s="73" t="s">
        <v>83</v>
      </c>
      <c r="E74" s="72" t="s">
        <v>28</v>
      </c>
      <c r="F74" s="72" t="s">
        <v>82</v>
      </c>
      <c r="G74" s="73" t="s">
        <v>83</v>
      </c>
      <c r="H74" s="72" t="s">
        <v>28</v>
      </c>
      <c r="I74" s="72" t="s">
        <v>82</v>
      </c>
      <c r="J74" s="72" t="s">
        <v>83</v>
      </c>
    </row>
    <row r="75" spans="1:10" ht="14.45" customHeight="1">
      <c r="A75" s="276" t="s">
        <v>123</v>
      </c>
      <c r="B75" s="432">
        <v>4.2403369133585711</v>
      </c>
      <c r="C75" s="305">
        <v>0.2132724725676253</v>
      </c>
      <c r="D75" s="306">
        <v>385</v>
      </c>
      <c r="E75" s="432">
        <v>3.822683188698484</v>
      </c>
      <c r="F75" s="305">
        <v>0.2146038097543741</v>
      </c>
      <c r="G75" s="306">
        <v>388</v>
      </c>
      <c r="H75" s="432">
        <v>2.8203732596930049</v>
      </c>
      <c r="I75" s="305">
        <v>0.44337761364034778</v>
      </c>
      <c r="J75" s="307">
        <v>320</v>
      </c>
    </row>
    <row r="76" spans="1:10" ht="14.45" customHeight="1">
      <c r="A76" s="281" t="s">
        <v>124</v>
      </c>
      <c r="B76" s="433">
        <v>4.3081240607986997</v>
      </c>
      <c r="C76" s="310">
        <v>0.1139719429297226</v>
      </c>
      <c r="D76" s="311">
        <v>532</v>
      </c>
      <c r="E76" s="433">
        <v>3.8018884167649292</v>
      </c>
      <c r="F76" s="310">
        <v>0.11142264593834569</v>
      </c>
      <c r="G76" s="311">
        <v>530</v>
      </c>
      <c r="H76" s="433">
        <v>2.5085299942881361</v>
      </c>
      <c r="I76" s="310">
        <v>0.10145463019500831</v>
      </c>
      <c r="J76" s="312">
        <v>456</v>
      </c>
    </row>
    <row r="77" spans="1:10" ht="14.45" customHeight="1">
      <c r="A77" s="409" t="s">
        <v>125</v>
      </c>
      <c r="B77" s="614">
        <v>4.2935301733616784</v>
      </c>
      <c r="C77" s="315">
        <v>0.1122002039388796</v>
      </c>
      <c r="D77" s="316">
        <v>827</v>
      </c>
      <c r="E77" s="614">
        <v>3.7979622520016592</v>
      </c>
      <c r="F77" s="315">
        <v>9.7914533492872741E-2</v>
      </c>
      <c r="G77" s="316">
        <v>835</v>
      </c>
      <c r="H77" s="614">
        <v>2.8079716218006778</v>
      </c>
      <c r="I77" s="315">
        <v>0.14363809702238989</v>
      </c>
      <c r="J77" s="317">
        <v>712</v>
      </c>
    </row>
    <row r="78" spans="1:10" ht="14.45" customHeight="1">
      <c r="A78" s="281" t="s">
        <v>126</v>
      </c>
      <c r="B78" s="433">
        <v>4.3658176898560503</v>
      </c>
      <c r="C78" s="310">
        <v>0.10391961297160419</v>
      </c>
      <c r="D78" s="311">
        <v>864</v>
      </c>
      <c r="E78" s="433">
        <v>3.8401900906682611</v>
      </c>
      <c r="F78" s="310">
        <v>9.7858193330559937E-2</v>
      </c>
      <c r="G78" s="311">
        <v>870</v>
      </c>
      <c r="H78" s="433">
        <v>2.65301556733945</v>
      </c>
      <c r="I78" s="310">
        <v>0.16443710568586539</v>
      </c>
      <c r="J78" s="312">
        <v>737</v>
      </c>
    </row>
    <row r="79" spans="1:10" ht="14.45" customHeight="1">
      <c r="A79" s="276" t="s">
        <v>127</v>
      </c>
      <c r="B79" s="432">
        <v>4.2663573427569759</v>
      </c>
      <c r="C79" s="305">
        <v>0.1379723192548985</v>
      </c>
      <c r="D79" s="306">
        <v>533</v>
      </c>
      <c r="E79" s="432">
        <v>3.81026442175345</v>
      </c>
      <c r="F79" s="305">
        <v>0.12876061785223991</v>
      </c>
      <c r="G79" s="306">
        <v>537</v>
      </c>
      <c r="H79" s="432">
        <v>2.6328556916454602</v>
      </c>
      <c r="I79" s="305">
        <v>0.14935582423282279</v>
      </c>
      <c r="J79" s="307">
        <v>446</v>
      </c>
    </row>
    <row r="80" spans="1:10" ht="14.45" customHeight="1" thickBot="1">
      <c r="A80" s="286" t="s">
        <v>128</v>
      </c>
      <c r="B80" s="434">
        <v>4.0291858794727036</v>
      </c>
      <c r="C80" s="320">
        <v>0.1748502874468093</v>
      </c>
      <c r="D80" s="321">
        <v>347</v>
      </c>
      <c r="E80" s="434">
        <v>3.6300801020687512</v>
      </c>
      <c r="F80" s="320">
        <v>0.16068211178625971</v>
      </c>
      <c r="G80" s="321">
        <v>346</v>
      </c>
      <c r="H80" s="434">
        <v>3.0388324504052542</v>
      </c>
      <c r="I80" s="320">
        <v>0.18872746961904729</v>
      </c>
      <c r="J80" s="322">
        <v>305</v>
      </c>
    </row>
    <row r="81" spans="1:19" ht="14.45" customHeight="1">
      <c r="A81" s="296" t="s">
        <v>129</v>
      </c>
      <c r="B81" s="412">
        <v>4.2900738867363613</v>
      </c>
      <c r="C81" s="325">
        <v>7.5774254209122455E-2</v>
      </c>
      <c r="D81" s="326">
        <v>1744</v>
      </c>
      <c r="E81" s="412">
        <v>3.803542145152746</v>
      </c>
      <c r="F81" s="325">
        <v>7.0991572767007183E-2</v>
      </c>
      <c r="G81" s="326">
        <v>1753</v>
      </c>
      <c r="H81" s="412">
        <v>2.6984512021968579</v>
      </c>
      <c r="I81" s="325">
        <v>0.10508214149900159</v>
      </c>
      <c r="J81" s="327">
        <v>1488</v>
      </c>
    </row>
    <row r="82" spans="1:19" ht="14.45" customHeight="1">
      <c r="A82" s="1162" t="s">
        <v>419</v>
      </c>
      <c r="B82" s="1211"/>
      <c r="C82" s="1211"/>
      <c r="D82" s="1211"/>
      <c r="E82" s="1211"/>
      <c r="F82" s="1211"/>
      <c r="G82" s="1211"/>
      <c r="H82" s="1211"/>
      <c r="I82" s="1211"/>
      <c r="J82" s="1211"/>
    </row>
    <row r="83" spans="1:19" ht="14.45" customHeight="1">
      <c r="A83" s="1162" t="s">
        <v>422</v>
      </c>
      <c r="B83" s="1211"/>
      <c r="C83" s="1211"/>
      <c r="D83" s="1211"/>
      <c r="E83" s="1211"/>
      <c r="F83" s="1211"/>
      <c r="G83" s="1211"/>
      <c r="H83" s="1211"/>
      <c r="I83" s="1211"/>
      <c r="J83" s="1211"/>
    </row>
    <row r="85" spans="1:19" s="596" customFormat="1" ht="24" customHeight="1">
      <c r="A85" s="1156">
        <v>2020</v>
      </c>
      <c r="B85" s="1156"/>
      <c r="C85" s="1156"/>
      <c r="D85" s="1156"/>
      <c r="E85" s="1156"/>
      <c r="F85" s="1156"/>
      <c r="G85" s="1156"/>
      <c r="H85" s="1156"/>
      <c r="I85" s="1156"/>
      <c r="J85" s="1156"/>
      <c r="K85" s="345"/>
      <c r="L85" s="345"/>
      <c r="M85" s="345"/>
      <c r="N85" s="345"/>
      <c r="O85" s="345"/>
      <c r="P85" s="345"/>
      <c r="Q85" s="345"/>
      <c r="R85" s="345"/>
      <c r="S85" s="345"/>
    </row>
    <row r="87" spans="1:19" ht="30" customHeight="1">
      <c r="A87" s="1158" t="s">
        <v>609</v>
      </c>
      <c r="B87" s="1158"/>
      <c r="C87" s="1158"/>
      <c r="D87" s="1158"/>
      <c r="E87" s="1158"/>
      <c r="F87" s="1158"/>
      <c r="G87" s="1158"/>
      <c r="H87" s="1158"/>
    </row>
    <row r="88" spans="1:19" ht="14.45" customHeight="1" thickBot="1">
      <c r="A88" s="1164" t="s">
        <v>311</v>
      </c>
      <c r="B88" s="1220" t="s">
        <v>380</v>
      </c>
      <c r="C88" s="1220" t="s">
        <v>117</v>
      </c>
      <c r="D88" s="1220" t="s">
        <v>117</v>
      </c>
      <c r="E88" s="1220" t="s">
        <v>117</v>
      </c>
      <c r="F88" s="1220" t="s">
        <v>117</v>
      </c>
      <c r="G88" s="1220" t="s">
        <v>117</v>
      </c>
      <c r="H88" s="1221" t="s">
        <v>117</v>
      </c>
    </row>
    <row r="89" spans="1:19" ht="30" customHeight="1" thickBot="1">
      <c r="A89" s="1165" t="s">
        <v>311</v>
      </c>
      <c r="B89" s="1167" t="s">
        <v>381</v>
      </c>
      <c r="C89" s="1167" t="s">
        <v>118</v>
      </c>
      <c r="D89" s="1167" t="s">
        <v>382</v>
      </c>
      <c r="E89" s="1167" t="s">
        <v>119</v>
      </c>
      <c r="F89" s="1222" t="s">
        <v>120</v>
      </c>
      <c r="G89" s="1222" t="s">
        <v>120</v>
      </c>
      <c r="H89" s="408"/>
    </row>
    <row r="90" spans="1:19" ht="14.45" customHeight="1" thickBot="1">
      <c r="A90" s="1165" t="s">
        <v>311</v>
      </c>
      <c r="B90" s="90" t="s">
        <v>112</v>
      </c>
      <c r="C90" s="91" t="s">
        <v>82</v>
      </c>
      <c r="D90" s="90" t="s">
        <v>112</v>
      </c>
      <c r="E90" s="91" t="s">
        <v>82</v>
      </c>
      <c r="F90" s="90" t="s">
        <v>112</v>
      </c>
      <c r="G90" s="91" t="s">
        <v>82</v>
      </c>
      <c r="H90" s="90" t="s">
        <v>83</v>
      </c>
    </row>
    <row r="91" spans="1:19" ht="14.45" customHeight="1">
      <c r="A91" s="276" t="s">
        <v>84</v>
      </c>
      <c r="B91" s="304">
        <v>2.582180832169314</v>
      </c>
      <c r="C91" s="603">
        <v>0.92850436052648644</v>
      </c>
      <c r="D91" s="304">
        <v>46.039433200253853</v>
      </c>
      <c r="E91" s="603">
        <v>2.9565835810922159</v>
      </c>
      <c r="F91" s="304">
        <v>51.378385967576833</v>
      </c>
      <c r="G91" s="603">
        <v>2.9569284950539538</v>
      </c>
      <c r="H91" s="307">
        <v>310</v>
      </c>
    </row>
    <row r="92" spans="1:19" ht="14.45" customHeight="1">
      <c r="A92" s="281" t="s">
        <v>85</v>
      </c>
      <c r="B92" s="309">
        <v>4.054678055777436</v>
      </c>
      <c r="C92" s="605">
        <v>1.1661479809656261</v>
      </c>
      <c r="D92" s="309">
        <v>36.024530091495251</v>
      </c>
      <c r="E92" s="605">
        <v>3.0376238666671549</v>
      </c>
      <c r="F92" s="309">
        <v>59.920791852727319</v>
      </c>
      <c r="G92" s="605">
        <v>3.0880597103327778</v>
      </c>
      <c r="H92" s="312">
        <v>271</v>
      </c>
    </row>
    <row r="93" spans="1:19" ht="14.45" customHeight="1">
      <c r="A93" s="276" t="s">
        <v>86</v>
      </c>
      <c r="B93" s="304">
        <v>11.24023676278663</v>
      </c>
      <c r="C93" s="603">
        <v>4.7905903883404424</v>
      </c>
      <c r="D93" s="304">
        <v>58.071307259877699</v>
      </c>
      <c r="E93" s="603">
        <v>7.2342108429906764</v>
      </c>
      <c r="F93" s="304">
        <v>30.688455977335661</v>
      </c>
      <c r="G93" s="603">
        <v>6.7178418968543152</v>
      </c>
      <c r="H93" s="307">
        <v>48</v>
      </c>
    </row>
    <row r="94" spans="1:19" ht="14.45" customHeight="1">
      <c r="A94" s="281" t="s">
        <v>87</v>
      </c>
      <c r="B94" s="309">
        <v>7.7357338829737357</v>
      </c>
      <c r="C94" s="605">
        <v>3.3730829611641568</v>
      </c>
      <c r="D94" s="309">
        <v>51.898051675749016</v>
      </c>
      <c r="E94" s="605">
        <v>6.4277578256327423</v>
      </c>
      <c r="F94" s="309">
        <v>40.366214441277243</v>
      </c>
      <c r="G94" s="605">
        <v>6.3348925083655097</v>
      </c>
      <c r="H94" s="312">
        <v>63</v>
      </c>
    </row>
    <row r="95" spans="1:19" ht="14.45" customHeight="1">
      <c r="A95" s="276" t="s">
        <v>88</v>
      </c>
      <c r="B95" s="336" t="s">
        <v>429</v>
      </c>
      <c r="C95" s="402" t="s">
        <v>429</v>
      </c>
      <c r="D95" s="336" t="s">
        <v>429</v>
      </c>
      <c r="E95" s="402" t="s">
        <v>429</v>
      </c>
      <c r="F95" s="336" t="s">
        <v>429</v>
      </c>
      <c r="G95" s="402" t="s">
        <v>429</v>
      </c>
      <c r="H95" s="339" t="s">
        <v>429</v>
      </c>
    </row>
    <row r="96" spans="1:19" ht="14.45" customHeight="1">
      <c r="A96" s="281" t="s">
        <v>89</v>
      </c>
      <c r="B96" s="328" t="s">
        <v>429</v>
      </c>
      <c r="C96" s="403" t="s">
        <v>429</v>
      </c>
      <c r="D96" s="328" t="s">
        <v>429</v>
      </c>
      <c r="E96" s="403" t="s">
        <v>429</v>
      </c>
      <c r="F96" s="328" t="s">
        <v>429</v>
      </c>
      <c r="G96" s="403" t="s">
        <v>429</v>
      </c>
      <c r="H96" s="331" t="s">
        <v>429</v>
      </c>
    </row>
    <row r="97" spans="1:8" ht="14.45" customHeight="1">
      <c r="A97" s="276" t="s">
        <v>90</v>
      </c>
      <c r="B97" s="304">
        <v>21.466091577638078</v>
      </c>
      <c r="C97" s="603">
        <v>3.7210989074165468</v>
      </c>
      <c r="D97" s="304">
        <v>39.694770330278267</v>
      </c>
      <c r="E97" s="603">
        <v>4.563232607684875</v>
      </c>
      <c r="F97" s="304">
        <v>38.839138092083651</v>
      </c>
      <c r="G97" s="603">
        <v>4.4754568711586202</v>
      </c>
      <c r="H97" s="307">
        <v>127</v>
      </c>
    </row>
    <row r="98" spans="1:8" ht="14.45" customHeight="1">
      <c r="A98" s="281" t="s">
        <v>91</v>
      </c>
      <c r="B98" s="328" t="s">
        <v>429</v>
      </c>
      <c r="C98" s="403" t="s">
        <v>429</v>
      </c>
      <c r="D98" s="328" t="s">
        <v>429</v>
      </c>
      <c r="E98" s="403" t="s">
        <v>429</v>
      </c>
      <c r="F98" s="328" t="s">
        <v>429</v>
      </c>
      <c r="G98" s="403" t="s">
        <v>429</v>
      </c>
      <c r="H98" s="331" t="s">
        <v>429</v>
      </c>
    </row>
    <row r="99" spans="1:8" ht="14.45" customHeight="1">
      <c r="A99" s="276" t="s">
        <v>92</v>
      </c>
      <c r="B99" s="304">
        <v>30.72551031365284</v>
      </c>
      <c r="C99" s="603">
        <v>3.9954712275263442</v>
      </c>
      <c r="D99" s="304">
        <v>37.292425517696053</v>
      </c>
      <c r="E99" s="603">
        <v>4.3123640302766324</v>
      </c>
      <c r="F99" s="304">
        <v>31.982064168651121</v>
      </c>
      <c r="G99" s="603">
        <v>4.120410996462927</v>
      </c>
      <c r="H99" s="307">
        <v>138</v>
      </c>
    </row>
    <row r="100" spans="1:8" ht="14.45" customHeight="1">
      <c r="A100" s="281" t="s">
        <v>93</v>
      </c>
      <c r="B100" s="309">
        <v>4.8422798279544343</v>
      </c>
      <c r="C100" s="605">
        <v>1.225195755802539</v>
      </c>
      <c r="D100" s="309">
        <v>37.609246833576812</v>
      </c>
      <c r="E100" s="605">
        <v>2.8869101023156709</v>
      </c>
      <c r="F100" s="309">
        <v>57.548473338468767</v>
      </c>
      <c r="G100" s="605">
        <v>2.9310122623551091</v>
      </c>
      <c r="H100" s="312">
        <v>304</v>
      </c>
    </row>
    <row r="101" spans="1:8" ht="14.45" customHeight="1">
      <c r="A101" s="276" t="s">
        <v>94</v>
      </c>
      <c r="B101" s="304">
        <v>11.843166954686691</v>
      </c>
      <c r="C101" s="603">
        <v>3.2486529051429831</v>
      </c>
      <c r="D101" s="304">
        <v>35.570909832681409</v>
      </c>
      <c r="E101" s="603">
        <v>4.654750632751151</v>
      </c>
      <c r="F101" s="304">
        <v>52.585923212631897</v>
      </c>
      <c r="G101" s="603">
        <v>4.8250737559103394</v>
      </c>
      <c r="H101" s="307">
        <v>117</v>
      </c>
    </row>
    <row r="102" spans="1:8" ht="14.45" customHeight="1">
      <c r="A102" s="281" t="s">
        <v>95</v>
      </c>
      <c r="B102" s="328" t="s">
        <v>429</v>
      </c>
      <c r="C102" s="403" t="s">
        <v>429</v>
      </c>
      <c r="D102" s="328" t="s">
        <v>429</v>
      </c>
      <c r="E102" s="403" t="s">
        <v>429</v>
      </c>
      <c r="F102" s="328" t="s">
        <v>429</v>
      </c>
      <c r="G102" s="403" t="s">
        <v>429</v>
      </c>
      <c r="H102" s="331" t="s">
        <v>429</v>
      </c>
    </row>
    <row r="103" spans="1:8" ht="14.45" customHeight="1">
      <c r="A103" s="276" t="s">
        <v>96</v>
      </c>
      <c r="B103" s="304">
        <v>50.190016556247393</v>
      </c>
      <c r="C103" s="603">
        <v>5.1277988358159066</v>
      </c>
      <c r="D103" s="304">
        <v>27.353165548378289</v>
      </c>
      <c r="E103" s="603">
        <v>4.4832783113694976</v>
      </c>
      <c r="F103" s="304">
        <v>22.456817895374321</v>
      </c>
      <c r="G103" s="603">
        <v>4.3512796674570762</v>
      </c>
      <c r="H103" s="307">
        <v>102</v>
      </c>
    </row>
    <row r="104" spans="1:8" ht="14.45" customHeight="1">
      <c r="A104" s="281" t="s">
        <v>97</v>
      </c>
      <c r="B104" s="328" t="s">
        <v>429</v>
      </c>
      <c r="C104" s="403" t="s">
        <v>429</v>
      </c>
      <c r="D104" s="328" t="s">
        <v>429</v>
      </c>
      <c r="E104" s="403" t="s">
        <v>429</v>
      </c>
      <c r="F104" s="328" t="s">
        <v>429</v>
      </c>
      <c r="G104" s="403" t="s">
        <v>429</v>
      </c>
      <c r="H104" s="331" t="s">
        <v>429</v>
      </c>
    </row>
    <row r="105" spans="1:8" ht="14.45" customHeight="1">
      <c r="A105" s="276" t="s">
        <v>98</v>
      </c>
      <c r="B105" s="336" t="s">
        <v>429</v>
      </c>
      <c r="C105" s="402" t="s">
        <v>429</v>
      </c>
      <c r="D105" s="336" t="s">
        <v>429</v>
      </c>
      <c r="E105" s="402" t="s">
        <v>429</v>
      </c>
      <c r="F105" s="336" t="s">
        <v>429</v>
      </c>
      <c r="G105" s="402" t="s">
        <v>429</v>
      </c>
      <c r="H105" s="339" t="s">
        <v>429</v>
      </c>
    </row>
    <row r="106" spans="1:8" ht="14.45" customHeight="1" thickBot="1">
      <c r="A106" s="286" t="s">
        <v>99</v>
      </c>
      <c r="B106" s="319">
        <v>39.850179811043461</v>
      </c>
      <c r="C106" s="607">
        <v>6.6741408871463426</v>
      </c>
      <c r="D106" s="319">
        <v>42.902405018161417</v>
      </c>
      <c r="E106" s="607">
        <v>6.8312488083555234</v>
      </c>
      <c r="F106" s="319">
        <v>17.247415170795112</v>
      </c>
      <c r="G106" s="607">
        <v>5.2929692436165947</v>
      </c>
      <c r="H106" s="322">
        <v>55</v>
      </c>
    </row>
    <row r="107" spans="1:8" ht="14.45" customHeight="1">
      <c r="A107" s="291" t="s">
        <v>100</v>
      </c>
      <c r="B107" s="332">
        <v>9.3412746410577423</v>
      </c>
      <c r="C107" s="404">
        <v>0.80503540383852312</v>
      </c>
      <c r="D107" s="332">
        <v>39.715986777030778</v>
      </c>
      <c r="E107" s="404">
        <v>1.389282851616543</v>
      </c>
      <c r="F107" s="332">
        <v>50.942738581911478</v>
      </c>
      <c r="G107" s="404">
        <v>1.4091589504665669</v>
      </c>
      <c r="H107" s="335">
        <v>1372</v>
      </c>
    </row>
    <row r="108" spans="1:8" ht="14.45" customHeight="1">
      <c r="A108" s="291" t="s">
        <v>101</v>
      </c>
      <c r="B108" s="332">
        <v>34.89399538931918</v>
      </c>
      <c r="C108" s="404">
        <v>2.649730657194127</v>
      </c>
      <c r="D108" s="332">
        <v>41.059226157355397</v>
      </c>
      <c r="E108" s="404">
        <v>2.7627334667280481</v>
      </c>
      <c r="F108" s="332">
        <v>24.04677845332543</v>
      </c>
      <c r="G108" s="404">
        <v>2.417659863016977</v>
      </c>
      <c r="H108" s="335">
        <v>356</v>
      </c>
    </row>
    <row r="109" spans="1:8" ht="14.45" customHeight="1">
      <c r="A109" s="296" t="s">
        <v>102</v>
      </c>
      <c r="B109" s="324">
        <v>14.759958237863261</v>
      </c>
      <c r="C109" s="410">
        <v>0.88595770869299917</v>
      </c>
      <c r="D109" s="324">
        <v>40.000832734079928</v>
      </c>
      <c r="E109" s="410">
        <v>1.241528933815556</v>
      </c>
      <c r="F109" s="324">
        <v>45.239209028056813</v>
      </c>
      <c r="G109" s="410">
        <v>1.2502141996016121</v>
      </c>
      <c r="H109" s="327">
        <v>1728</v>
      </c>
    </row>
    <row r="110" spans="1:8" ht="21.75" customHeight="1">
      <c r="A110" s="1047" t="s">
        <v>121</v>
      </c>
      <c r="B110" s="1047" t="s">
        <v>121</v>
      </c>
      <c r="C110" s="1047" t="s">
        <v>121</v>
      </c>
      <c r="D110" s="1047" t="s">
        <v>121</v>
      </c>
      <c r="E110" s="1047" t="s">
        <v>121</v>
      </c>
      <c r="F110" s="1047" t="s">
        <v>121</v>
      </c>
      <c r="G110" s="1047" t="s">
        <v>121</v>
      </c>
      <c r="H110" s="1047" t="s">
        <v>121</v>
      </c>
    </row>
    <row r="111" spans="1:8" ht="42" customHeight="1">
      <c r="A111" s="1047" t="s">
        <v>415</v>
      </c>
      <c r="B111" s="1047" t="s">
        <v>105</v>
      </c>
      <c r="C111" s="1047" t="s">
        <v>105</v>
      </c>
      <c r="D111" s="1047" t="s">
        <v>105</v>
      </c>
      <c r="E111" s="1047" t="s">
        <v>105</v>
      </c>
      <c r="F111" s="1047" t="s">
        <v>105</v>
      </c>
      <c r="G111" s="1047" t="s">
        <v>105</v>
      </c>
      <c r="H111" s="1047" t="s">
        <v>105</v>
      </c>
    </row>
    <row r="112" spans="1:8" ht="22.5" customHeight="1">
      <c r="A112" s="1047" t="s">
        <v>130</v>
      </c>
      <c r="B112" s="1047" t="s">
        <v>130</v>
      </c>
      <c r="C112" s="1047" t="s">
        <v>130</v>
      </c>
      <c r="D112" s="1047" t="s">
        <v>130</v>
      </c>
      <c r="E112" s="1047" t="s">
        <v>130</v>
      </c>
      <c r="F112" s="1047" t="s">
        <v>130</v>
      </c>
      <c r="G112" s="1047" t="s">
        <v>130</v>
      </c>
      <c r="H112" s="1047" t="s">
        <v>130</v>
      </c>
    </row>
    <row r="114" spans="1:10" ht="30" customHeight="1">
      <c r="A114" s="1209" t="s">
        <v>612</v>
      </c>
      <c r="B114" s="1209"/>
      <c r="C114" s="1209"/>
      <c r="D114" s="1209"/>
      <c r="E114" s="1209"/>
      <c r="F114" s="1209"/>
      <c r="G114" s="1209"/>
      <c r="H114" s="1209"/>
    </row>
    <row r="115" spans="1:10" ht="14.45" customHeight="1" thickBot="1">
      <c r="A115" s="1164" t="s">
        <v>311</v>
      </c>
      <c r="B115" s="1220" t="s">
        <v>380</v>
      </c>
      <c r="C115" s="1220" t="s">
        <v>117</v>
      </c>
      <c r="D115" s="1220" t="s">
        <v>117</v>
      </c>
      <c r="E115" s="1220" t="s">
        <v>117</v>
      </c>
      <c r="F115" s="1220" t="s">
        <v>117</v>
      </c>
      <c r="G115" s="1220" t="s">
        <v>117</v>
      </c>
      <c r="H115" s="1221" t="s">
        <v>117</v>
      </c>
    </row>
    <row r="116" spans="1:10" ht="14.45" customHeight="1" thickBot="1">
      <c r="A116" s="1165" t="s">
        <v>311</v>
      </c>
      <c r="B116" s="1167" t="s">
        <v>381</v>
      </c>
      <c r="C116" s="1167" t="s">
        <v>118</v>
      </c>
      <c r="D116" s="1167" t="s">
        <v>382</v>
      </c>
      <c r="E116" s="1167" t="s">
        <v>119</v>
      </c>
      <c r="F116" s="1222" t="s">
        <v>120</v>
      </c>
      <c r="G116" s="1222" t="s">
        <v>120</v>
      </c>
      <c r="H116" s="408"/>
    </row>
    <row r="117" spans="1:10" ht="14.45" customHeight="1" thickBot="1">
      <c r="A117" s="1165" t="s">
        <v>311</v>
      </c>
      <c r="B117" s="90" t="s">
        <v>112</v>
      </c>
      <c r="C117" s="411" t="s">
        <v>82</v>
      </c>
      <c r="D117" s="90" t="s">
        <v>112</v>
      </c>
      <c r="E117" s="411" t="s">
        <v>82</v>
      </c>
      <c r="F117" s="90" t="s">
        <v>112</v>
      </c>
      <c r="G117" s="411" t="s">
        <v>82</v>
      </c>
      <c r="H117" s="90" t="s">
        <v>83</v>
      </c>
    </row>
    <row r="118" spans="1:10" ht="14.45" customHeight="1">
      <c r="A118" s="276" t="s">
        <v>123</v>
      </c>
      <c r="B118" s="304">
        <v>15.44201229796904</v>
      </c>
      <c r="C118" s="603">
        <v>1.468879706698154</v>
      </c>
      <c r="D118" s="304">
        <v>27.65679028977522</v>
      </c>
      <c r="E118" s="603">
        <v>1.8528471325920861</v>
      </c>
      <c r="F118" s="304">
        <v>56.90119741225574</v>
      </c>
      <c r="G118" s="603">
        <v>2.0378377463486972</v>
      </c>
      <c r="H118" s="307">
        <v>653</v>
      </c>
    </row>
    <row r="119" spans="1:10" ht="14.45" customHeight="1">
      <c r="A119" s="281" t="s">
        <v>124</v>
      </c>
      <c r="B119" s="309">
        <v>10.734133833479451</v>
      </c>
      <c r="C119" s="605">
        <v>1.375464532260138</v>
      </c>
      <c r="D119" s="309">
        <v>50.595989322457157</v>
      </c>
      <c r="E119" s="605">
        <v>2.2355115433724499</v>
      </c>
      <c r="F119" s="309">
        <v>38.669876844063381</v>
      </c>
      <c r="G119" s="605">
        <v>2.1721826174735259</v>
      </c>
      <c r="H119" s="312">
        <v>528</v>
      </c>
    </row>
    <row r="120" spans="1:10" ht="14.45" customHeight="1">
      <c r="A120" s="409" t="s">
        <v>125</v>
      </c>
      <c r="B120" s="314">
        <v>18.559125002772031</v>
      </c>
      <c r="C120" s="610">
        <v>1.7501964315824929</v>
      </c>
      <c r="D120" s="314">
        <v>40.901936411556193</v>
      </c>
      <c r="E120" s="610">
        <v>2.18936859140396</v>
      </c>
      <c r="F120" s="314">
        <v>40.538938585671772</v>
      </c>
      <c r="G120" s="610">
        <v>2.177713247411611</v>
      </c>
      <c r="H120" s="317">
        <v>546</v>
      </c>
    </row>
    <row r="121" spans="1:10" ht="14.45" customHeight="1">
      <c r="A121" s="281" t="s">
        <v>126</v>
      </c>
      <c r="B121" s="309">
        <v>14.32266231413367</v>
      </c>
      <c r="C121" s="605">
        <v>1.475223855183017</v>
      </c>
      <c r="D121" s="309">
        <v>36.464778422344409</v>
      </c>
      <c r="E121" s="605">
        <v>2.0722573946753369</v>
      </c>
      <c r="F121" s="309">
        <v>49.212559263521918</v>
      </c>
      <c r="G121" s="605">
        <v>2.127139089705552</v>
      </c>
      <c r="H121" s="312">
        <v>597</v>
      </c>
    </row>
    <row r="122" spans="1:10" ht="14.45" customHeight="1">
      <c r="A122" s="276" t="s">
        <v>127</v>
      </c>
      <c r="B122" s="304">
        <v>12.24806994863876</v>
      </c>
      <c r="C122" s="603">
        <v>1.343806628483728</v>
      </c>
      <c r="D122" s="304">
        <v>37.178898270772059</v>
      </c>
      <c r="E122" s="603">
        <v>1.995657793196741</v>
      </c>
      <c r="F122" s="304">
        <v>50.573031780589183</v>
      </c>
      <c r="G122" s="603">
        <v>2.050522593637611</v>
      </c>
      <c r="H122" s="307">
        <v>652</v>
      </c>
    </row>
    <row r="123" spans="1:10" ht="14.45" customHeight="1" thickBot="1">
      <c r="A123" s="286" t="s">
        <v>128</v>
      </c>
      <c r="B123" s="319">
        <v>18.895957161178689</v>
      </c>
      <c r="C123" s="607">
        <v>1.877440952294702</v>
      </c>
      <c r="D123" s="319">
        <v>49.70413061148772</v>
      </c>
      <c r="E123" s="607">
        <v>2.4141746158173238</v>
      </c>
      <c r="F123" s="319">
        <v>31.399912227333591</v>
      </c>
      <c r="G123" s="607">
        <v>2.1939525037764658</v>
      </c>
      <c r="H123" s="322">
        <v>471</v>
      </c>
    </row>
    <row r="124" spans="1:10" ht="14.45" customHeight="1">
      <c r="A124" s="296" t="s">
        <v>129</v>
      </c>
      <c r="B124" s="324">
        <v>14.759958237863261</v>
      </c>
      <c r="C124" s="410">
        <v>0.88595770869299917</v>
      </c>
      <c r="D124" s="324">
        <v>40.000832734079928</v>
      </c>
      <c r="E124" s="410">
        <v>1.241528933815556</v>
      </c>
      <c r="F124" s="324">
        <v>45.239209028056813</v>
      </c>
      <c r="G124" s="410">
        <v>1.2502141996016121</v>
      </c>
      <c r="H124" s="327">
        <v>1728</v>
      </c>
    </row>
    <row r="125" spans="1:10" ht="22.5" customHeight="1">
      <c r="A125" s="1047" t="s">
        <v>121</v>
      </c>
      <c r="B125" s="1047" t="s">
        <v>121</v>
      </c>
      <c r="C125" s="1047" t="s">
        <v>121</v>
      </c>
      <c r="D125" s="1047" t="s">
        <v>121</v>
      </c>
      <c r="E125" s="1047" t="s">
        <v>121</v>
      </c>
      <c r="F125" s="1047" t="s">
        <v>121</v>
      </c>
      <c r="G125" s="1047" t="s">
        <v>121</v>
      </c>
      <c r="H125" s="1047" t="s">
        <v>121</v>
      </c>
    </row>
    <row r="126" spans="1:10" ht="22.5" customHeight="1">
      <c r="A126" s="1047" t="s">
        <v>131</v>
      </c>
      <c r="B126" s="1047" t="s">
        <v>131</v>
      </c>
      <c r="C126" s="1047" t="s">
        <v>131</v>
      </c>
      <c r="D126" s="1047" t="s">
        <v>131</v>
      </c>
      <c r="E126" s="1047" t="s">
        <v>131</v>
      </c>
      <c r="F126" s="1047" t="s">
        <v>131</v>
      </c>
      <c r="G126" s="1047" t="s">
        <v>131</v>
      </c>
      <c r="H126" s="1047" t="s">
        <v>131</v>
      </c>
    </row>
    <row r="128" spans="1:10" ht="14.45" customHeight="1">
      <c r="A128" s="1108" t="s">
        <v>610</v>
      </c>
      <c r="B128" s="1108"/>
      <c r="C128" s="1108"/>
      <c r="D128" s="1108"/>
      <c r="E128" s="1108"/>
      <c r="F128" s="1108"/>
      <c r="G128" s="1108"/>
      <c r="H128" s="1108"/>
      <c r="I128" s="1108"/>
      <c r="J128" s="1108"/>
    </row>
    <row r="129" spans="1:10" ht="14.45" customHeight="1" thickBot="1">
      <c r="A129" s="1164" t="s">
        <v>311</v>
      </c>
      <c r="B129" s="1160" t="s">
        <v>416</v>
      </c>
      <c r="C129" s="1160" t="s">
        <v>416</v>
      </c>
      <c r="D129" s="1160" t="s">
        <v>416</v>
      </c>
      <c r="E129" s="1160" t="s">
        <v>423</v>
      </c>
      <c r="F129" s="1160" t="s">
        <v>423</v>
      </c>
      <c r="G129" s="1160" t="s">
        <v>423</v>
      </c>
      <c r="H129" s="1160" t="s">
        <v>418</v>
      </c>
      <c r="I129" s="1160" t="s">
        <v>418</v>
      </c>
      <c r="J129" s="1161" t="s">
        <v>418</v>
      </c>
    </row>
    <row r="130" spans="1:10" ht="14.45" customHeight="1" thickBot="1">
      <c r="A130" s="1165" t="s">
        <v>311</v>
      </c>
      <c r="B130" s="72" t="s">
        <v>28</v>
      </c>
      <c r="C130" s="72" t="s">
        <v>82</v>
      </c>
      <c r="D130" s="73" t="s">
        <v>83</v>
      </c>
      <c r="E130" s="72" t="s">
        <v>28</v>
      </c>
      <c r="F130" s="72" t="s">
        <v>82</v>
      </c>
      <c r="G130" s="73" t="s">
        <v>83</v>
      </c>
      <c r="H130" s="72" t="s">
        <v>28</v>
      </c>
      <c r="I130" s="72" t="s">
        <v>82</v>
      </c>
      <c r="J130" s="72" t="s">
        <v>83</v>
      </c>
    </row>
    <row r="131" spans="1:10" ht="14.45" customHeight="1">
      <c r="A131" s="276" t="s">
        <v>84</v>
      </c>
      <c r="B131" s="432">
        <v>3.9249020522543212</v>
      </c>
      <c r="C131" s="305">
        <v>0.19316895823652189</v>
      </c>
      <c r="D131" s="306">
        <v>126</v>
      </c>
      <c r="E131" s="432">
        <v>3.5756344516525891</v>
      </c>
      <c r="F131" s="305">
        <v>0.1825860107104752</v>
      </c>
      <c r="G131" s="306">
        <v>126</v>
      </c>
      <c r="H131" s="432">
        <v>1.876284375182429</v>
      </c>
      <c r="I131" s="305">
        <v>0.2556448297805477</v>
      </c>
      <c r="J131" s="307">
        <v>76</v>
      </c>
    </row>
    <row r="132" spans="1:10" ht="14.45" customHeight="1">
      <c r="A132" s="281" t="s">
        <v>85</v>
      </c>
      <c r="B132" s="433">
        <v>4.4240033167836064</v>
      </c>
      <c r="C132" s="310">
        <v>0.1470799542505738</v>
      </c>
      <c r="D132" s="311">
        <v>91</v>
      </c>
      <c r="E132" s="433">
        <v>3.778950973650455</v>
      </c>
      <c r="F132" s="310">
        <v>0.14951670932300501</v>
      </c>
      <c r="G132" s="311">
        <v>91</v>
      </c>
      <c r="H132" s="433">
        <v>2.7632564183565771</v>
      </c>
      <c r="I132" s="310">
        <v>0.21588113681422541</v>
      </c>
      <c r="J132" s="312">
        <v>76</v>
      </c>
    </row>
    <row r="133" spans="1:10" ht="14.45" customHeight="1">
      <c r="A133" s="276" t="s">
        <v>86</v>
      </c>
      <c r="B133" s="432">
        <v>4.263230801451563</v>
      </c>
      <c r="C133" s="305">
        <v>0.52790950455751029</v>
      </c>
      <c r="D133" s="306">
        <v>29</v>
      </c>
      <c r="E133" s="432">
        <v>3.853875908035846</v>
      </c>
      <c r="F133" s="305">
        <v>0.38849175575383599</v>
      </c>
      <c r="G133" s="306">
        <v>30</v>
      </c>
      <c r="H133" s="432">
        <v>2.8178792186487471</v>
      </c>
      <c r="I133" s="305">
        <v>0.50992606211032643</v>
      </c>
      <c r="J133" s="307">
        <v>20</v>
      </c>
    </row>
    <row r="134" spans="1:10" ht="14.45" customHeight="1">
      <c r="A134" s="281" t="s">
        <v>87</v>
      </c>
      <c r="B134" s="433">
        <v>3.4648673636174609</v>
      </c>
      <c r="C134" s="310">
        <v>0.40912766833071462</v>
      </c>
      <c r="D134" s="311">
        <v>36</v>
      </c>
      <c r="E134" s="433">
        <v>2.842061390065199</v>
      </c>
      <c r="F134" s="310">
        <v>0.25224307050261963</v>
      </c>
      <c r="G134" s="311">
        <v>36</v>
      </c>
      <c r="H134" s="433">
        <v>1.1119407761137421</v>
      </c>
      <c r="I134" s="310">
        <v>0.28734254320850611</v>
      </c>
      <c r="J134" s="312">
        <v>17</v>
      </c>
    </row>
    <row r="135" spans="1:10" ht="14.45" customHeight="1">
      <c r="A135" s="276" t="s">
        <v>88</v>
      </c>
      <c r="B135" s="405" t="s">
        <v>429</v>
      </c>
      <c r="C135" s="337" t="s">
        <v>429</v>
      </c>
      <c r="D135" s="338" t="s">
        <v>429</v>
      </c>
      <c r="E135" s="405" t="s">
        <v>429</v>
      </c>
      <c r="F135" s="337" t="s">
        <v>429</v>
      </c>
      <c r="G135" s="338" t="s">
        <v>429</v>
      </c>
      <c r="H135" s="405" t="s">
        <v>429</v>
      </c>
      <c r="I135" s="337" t="s">
        <v>429</v>
      </c>
      <c r="J135" s="339" t="s">
        <v>429</v>
      </c>
    </row>
    <row r="136" spans="1:10" ht="14.45" customHeight="1">
      <c r="A136" s="281" t="s">
        <v>89</v>
      </c>
      <c r="B136" s="406" t="s">
        <v>429</v>
      </c>
      <c r="C136" s="329" t="s">
        <v>429</v>
      </c>
      <c r="D136" s="330" t="s">
        <v>429</v>
      </c>
      <c r="E136" s="406" t="s">
        <v>429</v>
      </c>
      <c r="F136" s="329" t="s">
        <v>429</v>
      </c>
      <c r="G136" s="330" t="s">
        <v>429</v>
      </c>
      <c r="H136" s="406" t="s">
        <v>429</v>
      </c>
      <c r="I136" s="329" t="s">
        <v>429</v>
      </c>
      <c r="J136" s="331" t="s">
        <v>429</v>
      </c>
    </row>
    <row r="137" spans="1:10" ht="14.45" customHeight="1">
      <c r="A137" s="276" t="s">
        <v>90</v>
      </c>
      <c r="B137" s="432">
        <v>4.0430984764651132</v>
      </c>
      <c r="C137" s="305">
        <v>0.22588049438407229</v>
      </c>
      <c r="D137" s="306">
        <v>62</v>
      </c>
      <c r="E137" s="432">
        <v>3.7877884409499729</v>
      </c>
      <c r="F137" s="305">
        <v>0.18605571346416799</v>
      </c>
      <c r="G137" s="306">
        <v>63</v>
      </c>
      <c r="H137" s="432">
        <v>1.8023860060903969</v>
      </c>
      <c r="I137" s="305">
        <v>0.31824879397576028</v>
      </c>
      <c r="J137" s="307">
        <v>43</v>
      </c>
    </row>
    <row r="138" spans="1:10" ht="14.45" customHeight="1">
      <c r="A138" s="281" t="s">
        <v>91</v>
      </c>
      <c r="B138" s="406" t="s">
        <v>429</v>
      </c>
      <c r="C138" s="329" t="s">
        <v>429</v>
      </c>
      <c r="D138" s="330" t="s">
        <v>429</v>
      </c>
      <c r="E138" s="406" t="s">
        <v>429</v>
      </c>
      <c r="F138" s="329" t="s">
        <v>429</v>
      </c>
      <c r="G138" s="330" t="s">
        <v>429</v>
      </c>
      <c r="H138" s="406" t="s">
        <v>429</v>
      </c>
      <c r="I138" s="329" t="s">
        <v>429</v>
      </c>
      <c r="J138" s="331" t="s">
        <v>429</v>
      </c>
    </row>
    <row r="139" spans="1:10" ht="14.45" customHeight="1">
      <c r="A139" s="276" t="s">
        <v>92</v>
      </c>
      <c r="B139" s="432">
        <v>3.724349530915473</v>
      </c>
      <c r="C139" s="305">
        <v>0.22398439510889109</v>
      </c>
      <c r="D139" s="306">
        <v>81</v>
      </c>
      <c r="E139" s="432">
        <v>3.4232533230093058</v>
      </c>
      <c r="F139" s="305">
        <v>0.18090785191586761</v>
      </c>
      <c r="G139" s="306">
        <v>81</v>
      </c>
      <c r="H139" s="432">
        <v>3.1075636758432168</v>
      </c>
      <c r="I139" s="305">
        <v>0.36481209088274241</v>
      </c>
      <c r="J139" s="307">
        <v>69</v>
      </c>
    </row>
    <row r="140" spans="1:10" ht="14.45" customHeight="1">
      <c r="A140" s="281" t="s">
        <v>93</v>
      </c>
      <c r="B140" s="433">
        <v>4.113969125694898</v>
      </c>
      <c r="C140" s="310">
        <v>0.2139755341602404</v>
      </c>
      <c r="D140" s="311">
        <v>106</v>
      </c>
      <c r="E140" s="433">
        <v>3.6121180665777599</v>
      </c>
      <c r="F140" s="310">
        <v>0.16980425731997101</v>
      </c>
      <c r="G140" s="311">
        <v>108</v>
      </c>
      <c r="H140" s="433">
        <v>2.5901980684959711</v>
      </c>
      <c r="I140" s="310">
        <v>0.2386908175852791</v>
      </c>
      <c r="J140" s="312">
        <v>70</v>
      </c>
    </row>
    <row r="141" spans="1:10" ht="14.45" customHeight="1">
      <c r="A141" s="276" t="s">
        <v>94</v>
      </c>
      <c r="B141" s="432">
        <v>4.9346350392831084</v>
      </c>
      <c r="C141" s="305">
        <v>0.46114036831627192</v>
      </c>
      <c r="D141" s="306">
        <v>39</v>
      </c>
      <c r="E141" s="432">
        <v>4.4346456811701032</v>
      </c>
      <c r="F141" s="305">
        <v>0.43105060738966972</v>
      </c>
      <c r="G141" s="306">
        <v>39</v>
      </c>
      <c r="H141" s="432">
        <v>2.0609538017282389</v>
      </c>
      <c r="I141" s="305">
        <v>0.51196473926038588</v>
      </c>
      <c r="J141" s="307">
        <v>30</v>
      </c>
    </row>
    <row r="142" spans="1:10" ht="14.45" customHeight="1">
      <c r="A142" s="281" t="s">
        <v>95</v>
      </c>
      <c r="B142" s="406" t="s">
        <v>429</v>
      </c>
      <c r="C142" s="329" t="s">
        <v>429</v>
      </c>
      <c r="D142" s="330" t="s">
        <v>429</v>
      </c>
      <c r="E142" s="406" t="s">
        <v>429</v>
      </c>
      <c r="F142" s="329" t="s">
        <v>429</v>
      </c>
      <c r="G142" s="330" t="s">
        <v>429</v>
      </c>
      <c r="H142" s="406" t="s">
        <v>429</v>
      </c>
      <c r="I142" s="329" t="s">
        <v>429</v>
      </c>
      <c r="J142" s="331" t="s">
        <v>429</v>
      </c>
    </row>
    <row r="143" spans="1:10" ht="14.45" customHeight="1">
      <c r="A143" s="276" t="s">
        <v>96</v>
      </c>
      <c r="B143" s="432">
        <v>4.7562823573943334</v>
      </c>
      <c r="C143" s="305">
        <v>0.12614529547906031</v>
      </c>
      <c r="D143" s="306">
        <v>78</v>
      </c>
      <c r="E143" s="432">
        <v>4.7350529809464321</v>
      </c>
      <c r="F143" s="305">
        <v>0.128617417002995</v>
      </c>
      <c r="G143" s="306">
        <v>77</v>
      </c>
      <c r="H143" s="432">
        <v>3.646976252463761</v>
      </c>
      <c r="I143" s="305">
        <v>0.30434201581234871</v>
      </c>
      <c r="J143" s="307">
        <v>47</v>
      </c>
    </row>
    <row r="144" spans="1:10" ht="14.45" customHeight="1">
      <c r="A144" s="281" t="s">
        <v>97</v>
      </c>
      <c r="B144" s="406" t="s">
        <v>429</v>
      </c>
      <c r="C144" s="329" t="s">
        <v>429</v>
      </c>
      <c r="D144" s="330" t="s">
        <v>429</v>
      </c>
      <c r="E144" s="406" t="s">
        <v>429</v>
      </c>
      <c r="F144" s="329" t="s">
        <v>429</v>
      </c>
      <c r="G144" s="330" t="s">
        <v>429</v>
      </c>
      <c r="H144" s="406" t="s">
        <v>429</v>
      </c>
      <c r="I144" s="329" t="s">
        <v>429</v>
      </c>
      <c r="J144" s="331" t="s">
        <v>429</v>
      </c>
    </row>
    <row r="145" spans="1:10" ht="14.45" customHeight="1">
      <c r="A145" s="276" t="s">
        <v>98</v>
      </c>
      <c r="B145" s="405" t="s">
        <v>429</v>
      </c>
      <c r="C145" s="337" t="s">
        <v>429</v>
      </c>
      <c r="D145" s="338" t="s">
        <v>429</v>
      </c>
      <c r="E145" s="405" t="s">
        <v>429</v>
      </c>
      <c r="F145" s="337" t="s">
        <v>429</v>
      </c>
      <c r="G145" s="338" t="s">
        <v>429</v>
      </c>
      <c r="H145" s="405" t="s">
        <v>429</v>
      </c>
      <c r="I145" s="337" t="s">
        <v>429</v>
      </c>
      <c r="J145" s="339" t="s">
        <v>429</v>
      </c>
    </row>
    <row r="146" spans="1:10" ht="14.45" customHeight="1" thickBot="1">
      <c r="A146" s="286" t="s">
        <v>99</v>
      </c>
      <c r="B146" s="434">
        <v>2.7551006671650771</v>
      </c>
      <c r="C146" s="320">
        <v>0.25141629012954553</v>
      </c>
      <c r="D146" s="321">
        <v>42</v>
      </c>
      <c r="E146" s="434">
        <v>2.275993447663383</v>
      </c>
      <c r="F146" s="320">
        <v>0.1088505474436948</v>
      </c>
      <c r="G146" s="321">
        <v>41</v>
      </c>
      <c r="H146" s="434">
        <v>0.68066548016969919</v>
      </c>
      <c r="I146" s="320">
        <v>0.2277022129527953</v>
      </c>
      <c r="J146" s="322">
        <v>16</v>
      </c>
    </row>
    <row r="147" spans="1:10" ht="14.45" customHeight="1">
      <c r="A147" s="291" t="s">
        <v>100</v>
      </c>
      <c r="B147" s="407">
        <v>4.1359383703426076</v>
      </c>
      <c r="C147" s="333">
        <v>9.7685129729061668E-2</v>
      </c>
      <c r="D147" s="334">
        <v>549</v>
      </c>
      <c r="E147" s="407">
        <v>3.7003004974294962</v>
      </c>
      <c r="F147" s="333">
        <v>8.4547023616949268E-2</v>
      </c>
      <c r="G147" s="334">
        <v>553</v>
      </c>
      <c r="H147" s="407">
        <v>2.4561027502760551</v>
      </c>
      <c r="I147" s="333">
        <v>0.1215038892718151</v>
      </c>
      <c r="J147" s="335">
        <v>399</v>
      </c>
    </row>
    <row r="148" spans="1:10" ht="14.45" customHeight="1">
      <c r="A148" s="291" t="s">
        <v>101</v>
      </c>
      <c r="B148" s="407">
        <v>4.1666674060909248</v>
      </c>
      <c r="C148" s="333">
        <v>0.24152296986311339</v>
      </c>
      <c r="D148" s="334">
        <v>256</v>
      </c>
      <c r="E148" s="407">
        <v>3.8726322502081478</v>
      </c>
      <c r="F148" s="333">
        <v>0.2352150318154976</v>
      </c>
      <c r="G148" s="334">
        <v>255</v>
      </c>
      <c r="H148" s="407">
        <v>2.7667020586348832</v>
      </c>
      <c r="I148" s="333">
        <v>0.23903173453611351</v>
      </c>
      <c r="J148" s="335">
        <v>149</v>
      </c>
    </row>
    <row r="149" spans="1:10" ht="14.45" customHeight="1">
      <c r="A149" s="296" t="s">
        <v>102</v>
      </c>
      <c r="B149" s="412">
        <v>4.1456712126588364</v>
      </c>
      <c r="C149" s="325">
        <v>0.10151420800397121</v>
      </c>
      <c r="D149" s="326">
        <v>805</v>
      </c>
      <c r="E149" s="412">
        <v>3.7544200053021659</v>
      </c>
      <c r="F149" s="325">
        <v>9.3878221323209568E-2</v>
      </c>
      <c r="G149" s="326">
        <v>808</v>
      </c>
      <c r="H149" s="412">
        <v>2.5400289309948318</v>
      </c>
      <c r="I149" s="325">
        <v>0.1097847993323452</v>
      </c>
      <c r="J149" s="327">
        <v>548</v>
      </c>
    </row>
    <row r="150" spans="1:10" ht="14.45" customHeight="1">
      <c r="A150" s="1162" t="s">
        <v>424</v>
      </c>
      <c r="B150" s="1162" t="s">
        <v>420</v>
      </c>
      <c r="C150" s="1162" t="s">
        <v>420</v>
      </c>
      <c r="D150" s="1162" t="s">
        <v>420</v>
      </c>
      <c r="E150" s="1162" t="s">
        <v>420</v>
      </c>
      <c r="F150" s="1162" t="s">
        <v>420</v>
      </c>
      <c r="G150" s="1162" t="s">
        <v>420</v>
      </c>
      <c r="H150" s="1162" t="s">
        <v>420</v>
      </c>
      <c r="I150" s="1162" t="s">
        <v>420</v>
      </c>
      <c r="J150" s="1162" t="s">
        <v>420</v>
      </c>
    </row>
    <row r="151" spans="1:10" ht="22.5" customHeight="1">
      <c r="A151" s="1047" t="s">
        <v>415</v>
      </c>
      <c r="B151" s="1047" t="s">
        <v>105</v>
      </c>
      <c r="C151" s="1047" t="s">
        <v>105</v>
      </c>
      <c r="D151" s="1047" t="s">
        <v>105</v>
      </c>
      <c r="E151" s="1047" t="s">
        <v>105</v>
      </c>
      <c r="F151" s="1047" t="s">
        <v>105</v>
      </c>
      <c r="G151" s="1047" t="s">
        <v>105</v>
      </c>
      <c r="H151" s="1047" t="s">
        <v>105</v>
      </c>
      <c r="I151" s="1047" t="s">
        <v>105</v>
      </c>
      <c r="J151" s="1047" t="s">
        <v>105</v>
      </c>
    </row>
    <row r="152" spans="1:10" ht="14.45" customHeight="1">
      <c r="A152" s="1162" t="s">
        <v>425</v>
      </c>
      <c r="B152" s="1162" t="s">
        <v>425</v>
      </c>
      <c r="C152" s="1162" t="s">
        <v>425</v>
      </c>
      <c r="D152" s="1162" t="s">
        <v>425</v>
      </c>
      <c r="E152" s="1162" t="s">
        <v>425</v>
      </c>
      <c r="F152" s="1162" t="s">
        <v>425</v>
      </c>
      <c r="G152" s="1162" t="s">
        <v>425</v>
      </c>
      <c r="H152" s="1162" t="s">
        <v>425</v>
      </c>
      <c r="I152" s="1162" t="s">
        <v>425</v>
      </c>
      <c r="J152" s="1162" t="s">
        <v>425</v>
      </c>
    </row>
    <row r="154" spans="1:10" ht="14.45" customHeight="1">
      <c r="A154" s="1114" t="s">
        <v>616</v>
      </c>
      <c r="B154" s="1212"/>
      <c r="C154" s="1212"/>
      <c r="D154" s="1212"/>
      <c r="E154" s="1212"/>
      <c r="F154" s="1212"/>
      <c r="G154" s="1212"/>
      <c r="H154" s="1212"/>
      <c r="I154" s="1212"/>
      <c r="J154" s="1212"/>
    </row>
    <row r="155" spans="1:10" ht="14.45" customHeight="1">
      <c r="A155" s="301"/>
      <c r="B155" s="1213" t="s">
        <v>416</v>
      </c>
      <c r="C155" s="1214"/>
      <c r="D155" s="1215"/>
      <c r="E155" s="1161" t="s">
        <v>423</v>
      </c>
      <c r="F155" s="1214"/>
      <c r="G155" s="1215"/>
      <c r="H155" s="1216" t="s">
        <v>418</v>
      </c>
      <c r="I155" s="1212"/>
      <c r="J155" s="1217"/>
    </row>
    <row r="156" spans="1:10" ht="14.45" customHeight="1" thickBot="1">
      <c r="A156" s="302"/>
      <c r="B156" s="72" t="s">
        <v>28</v>
      </c>
      <c r="C156" s="72" t="s">
        <v>82</v>
      </c>
      <c r="D156" s="73" t="s">
        <v>83</v>
      </c>
      <c r="E156" s="72" t="s">
        <v>28</v>
      </c>
      <c r="F156" s="72" t="s">
        <v>82</v>
      </c>
      <c r="G156" s="73" t="s">
        <v>83</v>
      </c>
      <c r="H156" s="72" t="s">
        <v>28</v>
      </c>
      <c r="I156" s="72" t="s">
        <v>82</v>
      </c>
      <c r="J156" s="72" t="s">
        <v>83</v>
      </c>
    </row>
    <row r="157" spans="1:10" ht="14.45" customHeight="1">
      <c r="A157" s="303" t="s">
        <v>123</v>
      </c>
      <c r="B157" s="432">
        <v>3.5039289585467479</v>
      </c>
      <c r="C157" s="305">
        <v>0.1118965552269881</v>
      </c>
      <c r="D157" s="306">
        <v>243</v>
      </c>
      <c r="E157" s="432">
        <v>3.2056429734471208</v>
      </c>
      <c r="F157" s="305">
        <v>0.1008043072195981</v>
      </c>
      <c r="G157" s="306">
        <v>240</v>
      </c>
      <c r="H157" s="432">
        <v>1.872736011717109</v>
      </c>
      <c r="I157" s="305">
        <v>0.15810466691831759</v>
      </c>
      <c r="J157" s="307">
        <v>155</v>
      </c>
    </row>
    <row r="158" spans="1:10" ht="14.45" customHeight="1">
      <c r="A158" s="308" t="s">
        <v>124</v>
      </c>
      <c r="B158" s="433">
        <v>4.2942301002903944</v>
      </c>
      <c r="C158" s="310">
        <v>0.12710010687223069</v>
      </c>
      <c r="D158" s="311">
        <v>265</v>
      </c>
      <c r="E158" s="433">
        <v>3.9800163696509721</v>
      </c>
      <c r="F158" s="310">
        <v>0.12512229898763749</v>
      </c>
      <c r="G158" s="311">
        <v>267</v>
      </c>
      <c r="H158" s="433">
        <v>2.6324997106581791</v>
      </c>
      <c r="I158" s="310">
        <v>0.17294865910108839</v>
      </c>
      <c r="J158" s="312">
        <v>197</v>
      </c>
    </row>
    <row r="159" spans="1:10" ht="14.45" customHeight="1">
      <c r="A159" s="313" t="s">
        <v>125</v>
      </c>
      <c r="B159" s="614">
        <v>4.4390300527041209</v>
      </c>
      <c r="C159" s="315">
        <v>0.23504623146663561</v>
      </c>
      <c r="D159" s="316">
        <v>296</v>
      </c>
      <c r="E159" s="614">
        <v>3.8814235281918941</v>
      </c>
      <c r="F159" s="315">
        <v>0.21091462312651141</v>
      </c>
      <c r="G159" s="316">
        <v>300</v>
      </c>
      <c r="H159" s="614">
        <v>2.882958212989239</v>
      </c>
      <c r="I159" s="315">
        <v>0.2101594875119937</v>
      </c>
      <c r="J159" s="317">
        <v>195</v>
      </c>
    </row>
    <row r="160" spans="1:10" ht="14.45" customHeight="1">
      <c r="A160" s="308" t="s">
        <v>126</v>
      </c>
      <c r="B160" s="433">
        <v>4.1076229673338576</v>
      </c>
      <c r="C160" s="310">
        <v>0.13486048372115789</v>
      </c>
      <c r="D160" s="311">
        <v>249</v>
      </c>
      <c r="E160" s="433">
        <v>3.659126963999797</v>
      </c>
      <c r="F160" s="310">
        <v>0.1186617179040598</v>
      </c>
      <c r="G160" s="311">
        <v>247</v>
      </c>
      <c r="H160" s="433">
        <v>2.4965800894945032</v>
      </c>
      <c r="I160" s="310">
        <v>0.19769161393596449</v>
      </c>
      <c r="J160" s="312">
        <v>152</v>
      </c>
    </row>
    <row r="161" spans="1:10" ht="14.45" customHeight="1">
      <c r="A161" s="303" t="s">
        <v>127</v>
      </c>
      <c r="B161" s="432">
        <v>4.2778201893635579</v>
      </c>
      <c r="C161" s="305">
        <v>0.233496511353257</v>
      </c>
      <c r="D161" s="306">
        <v>272</v>
      </c>
      <c r="E161" s="432">
        <v>3.8519888481325268</v>
      </c>
      <c r="F161" s="305">
        <v>0.21947567377038019</v>
      </c>
      <c r="G161" s="306">
        <v>276</v>
      </c>
      <c r="H161" s="432">
        <v>2.4849170769108802</v>
      </c>
      <c r="I161" s="305">
        <v>0.20753773849869081</v>
      </c>
      <c r="J161" s="307">
        <v>194</v>
      </c>
    </row>
    <row r="162" spans="1:10" ht="14.45" customHeight="1" thickBot="1">
      <c r="A162" s="318" t="s">
        <v>128</v>
      </c>
      <c r="B162" s="434">
        <v>4.0619266846822484</v>
      </c>
      <c r="C162" s="320">
        <v>0.13895443740451779</v>
      </c>
      <c r="D162" s="321">
        <v>279</v>
      </c>
      <c r="E162" s="434">
        <v>3.7574900818813441</v>
      </c>
      <c r="F162" s="320">
        <v>0.1245767672980143</v>
      </c>
      <c r="G162" s="321">
        <v>280</v>
      </c>
      <c r="H162" s="434">
        <v>2.6339341926825779</v>
      </c>
      <c r="I162" s="320">
        <v>0.15965110162766721</v>
      </c>
      <c r="J162" s="322">
        <v>199</v>
      </c>
    </row>
    <row r="163" spans="1:10" ht="14.45" customHeight="1">
      <c r="A163" s="323" t="s">
        <v>129</v>
      </c>
      <c r="B163" s="412">
        <v>4.1456712126588364</v>
      </c>
      <c r="C163" s="325">
        <v>0.10151420800397121</v>
      </c>
      <c r="D163" s="326">
        <v>805</v>
      </c>
      <c r="E163" s="412">
        <v>3.7544200053021659</v>
      </c>
      <c r="F163" s="325">
        <v>9.3878221323209568E-2</v>
      </c>
      <c r="G163" s="326">
        <v>808</v>
      </c>
      <c r="H163" s="412">
        <v>2.5400289309948318</v>
      </c>
      <c r="I163" s="325">
        <v>0.1097847993323452</v>
      </c>
      <c r="J163" s="327">
        <v>548</v>
      </c>
    </row>
    <row r="164" spans="1:10" ht="14.45" customHeight="1">
      <c r="A164" s="1162" t="s">
        <v>420</v>
      </c>
      <c r="B164" s="1211"/>
      <c r="C164" s="1211"/>
      <c r="D164" s="1211"/>
      <c r="E164" s="1211"/>
      <c r="F164" s="1211"/>
      <c r="G164" s="1211"/>
      <c r="H164" s="1211"/>
      <c r="I164" s="1211"/>
      <c r="J164" s="1211"/>
    </row>
    <row r="165" spans="1:10" ht="14.45" customHeight="1">
      <c r="A165" s="1162" t="s">
        <v>611</v>
      </c>
      <c r="B165" s="1211"/>
      <c r="C165" s="1211"/>
      <c r="D165" s="1211"/>
      <c r="E165" s="1211"/>
      <c r="F165" s="1211"/>
      <c r="G165" s="1211"/>
      <c r="H165" s="1211"/>
      <c r="I165" s="1211"/>
      <c r="J165" s="1211"/>
    </row>
  </sheetData>
  <mergeCells count="64">
    <mergeCell ref="B34:C34"/>
    <mergeCell ref="D34:E34"/>
    <mergeCell ref="F34:G34"/>
    <mergeCell ref="A43:H43"/>
    <mergeCell ref="B33:H33"/>
    <mergeCell ref="A33:A35"/>
    <mergeCell ref="A28:H28"/>
    <mergeCell ref="A29:H29"/>
    <mergeCell ref="A30:H30"/>
    <mergeCell ref="A32:H32"/>
    <mergeCell ref="A5:H5"/>
    <mergeCell ref="B6:H6"/>
    <mergeCell ref="B7:C7"/>
    <mergeCell ref="D7:E7"/>
    <mergeCell ref="F7:G7"/>
    <mergeCell ref="A6:A8"/>
    <mergeCell ref="A44:H44"/>
    <mergeCell ref="A88:A90"/>
    <mergeCell ref="A46:J46"/>
    <mergeCell ref="A47:A48"/>
    <mergeCell ref="B47:D47"/>
    <mergeCell ref="E47:G47"/>
    <mergeCell ref="H47:J47"/>
    <mergeCell ref="A68:J68"/>
    <mergeCell ref="A69:J69"/>
    <mergeCell ref="A87:H87"/>
    <mergeCell ref="B88:H88"/>
    <mergeCell ref="B89:C89"/>
    <mergeCell ref="D89:E89"/>
    <mergeCell ref="F89:G89"/>
    <mergeCell ref="A72:J72"/>
    <mergeCell ref="B73:D73"/>
    <mergeCell ref="A151:J151"/>
    <mergeCell ref="A152:J152"/>
    <mergeCell ref="A3:J3"/>
    <mergeCell ref="A85:J85"/>
    <mergeCell ref="A70:J70"/>
    <mergeCell ref="A128:J128"/>
    <mergeCell ref="A129:A130"/>
    <mergeCell ref="B129:D129"/>
    <mergeCell ref="E129:G129"/>
    <mergeCell ref="H129:J129"/>
    <mergeCell ref="A125:H125"/>
    <mergeCell ref="A126:H126"/>
    <mergeCell ref="A110:H110"/>
    <mergeCell ref="A111:H111"/>
    <mergeCell ref="A112:H112"/>
    <mergeCell ref="A114:H114"/>
    <mergeCell ref="E73:G73"/>
    <mergeCell ref="H73:J73"/>
    <mergeCell ref="A82:J82"/>
    <mergeCell ref="A83:J83"/>
    <mergeCell ref="A150:J150"/>
    <mergeCell ref="B115:H115"/>
    <mergeCell ref="B116:C116"/>
    <mergeCell ref="D116:E116"/>
    <mergeCell ref="F116:G116"/>
    <mergeCell ref="A115:A117"/>
    <mergeCell ref="A165:J165"/>
    <mergeCell ref="A154:J154"/>
    <mergeCell ref="B155:D155"/>
    <mergeCell ref="E155:G155"/>
    <mergeCell ref="H155:J155"/>
    <mergeCell ref="A164:J164"/>
  </mergeCells>
  <hyperlinks>
    <hyperlink ref="A1" location="Inhalt!A1" display="Zurück zum Inhalt" xr:uid="{00000000-0004-0000-1800-000000000000}"/>
  </hyperlink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Tabelle22"/>
  <dimension ref="A1:AT58"/>
  <sheetViews>
    <sheetView zoomScale="80" zoomScaleNormal="80" workbookViewId="0">
      <pane xSplit="1" topLeftCell="B1" activePane="topRight" state="frozen"/>
      <selection pane="topRight"/>
    </sheetView>
  </sheetViews>
  <sheetFormatPr baseColWidth="10" defaultColWidth="11" defaultRowHeight="15"/>
  <cols>
    <col min="1" max="1" width="23.5" style="583" customWidth="1"/>
    <col min="2" max="46" width="11.125" style="583" customWidth="1"/>
    <col min="47" max="16384" width="11" style="583"/>
  </cols>
  <sheetData>
    <row r="1" spans="1:46">
      <c r="A1" s="488" t="s">
        <v>688</v>
      </c>
      <c r="B1" s="143"/>
    </row>
    <row r="3" spans="1:46" s="596" customFormat="1" ht="24.75" customHeight="1">
      <c r="A3" s="1156">
        <v>2022</v>
      </c>
      <c r="B3" s="1156"/>
      <c r="C3" s="1156"/>
      <c r="D3" s="1156"/>
      <c r="E3" s="1156"/>
      <c r="F3" s="1156"/>
      <c r="G3" s="1156"/>
      <c r="H3" s="1156"/>
      <c r="I3" s="1156"/>
      <c r="J3" s="1156"/>
      <c r="K3" s="1156"/>
      <c r="L3" s="1156"/>
      <c r="M3" s="1156"/>
      <c r="N3" s="1156"/>
      <c r="O3" s="1156"/>
      <c r="P3" s="1156"/>
      <c r="Q3" s="1156"/>
      <c r="R3" s="1156"/>
      <c r="S3" s="1156"/>
      <c r="T3" s="1156"/>
      <c r="U3" s="1156"/>
      <c r="V3" s="1156"/>
      <c r="W3" s="1156"/>
      <c r="X3" s="1156"/>
      <c r="Y3" s="1156"/>
      <c r="Z3" s="1156"/>
      <c r="AA3" s="1156"/>
      <c r="AB3" s="1156"/>
      <c r="AC3" s="1156"/>
      <c r="AD3" s="1156"/>
      <c r="AE3" s="1156"/>
      <c r="AF3" s="1156"/>
      <c r="AG3" s="1156"/>
      <c r="AH3" s="1156"/>
      <c r="AI3" s="1156"/>
      <c r="AJ3" s="1156"/>
      <c r="AK3" s="1156"/>
      <c r="AL3" s="1156"/>
      <c r="AM3" s="1156"/>
      <c r="AN3" s="1156"/>
      <c r="AO3" s="1156"/>
      <c r="AP3" s="1156"/>
      <c r="AQ3" s="1156"/>
      <c r="AR3" s="1156"/>
      <c r="AS3" s="1156"/>
      <c r="AT3" s="1156"/>
    </row>
    <row r="4" spans="1:46">
      <c r="A4" s="143"/>
      <c r="B4" s="143"/>
    </row>
    <row r="5" spans="1:46" ht="18" customHeight="1">
      <c r="A5" s="1223" t="s">
        <v>432</v>
      </c>
      <c r="B5" s="1223"/>
      <c r="C5" s="1223"/>
      <c r="D5" s="1223"/>
      <c r="E5" s="1223"/>
      <c r="F5" s="1223"/>
      <c r="G5" s="1223"/>
      <c r="H5" s="1223"/>
      <c r="I5" s="1223"/>
      <c r="J5" s="1223"/>
      <c r="K5" s="1223"/>
      <c r="L5" s="1223"/>
      <c r="M5" s="1223"/>
      <c r="N5" s="1223"/>
      <c r="O5" s="1223"/>
      <c r="P5" s="1223"/>
      <c r="Q5" s="1223"/>
      <c r="R5" s="1223"/>
      <c r="S5" s="1223"/>
      <c r="T5" s="1223"/>
      <c r="U5" s="1223"/>
      <c r="V5" s="1223"/>
      <c r="W5" s="1223"/>
      <c r="X5" s="1223"/>
      <c r="Y5" s="1223"/>
      <c r="Z5" s="1223"/>
      <c r="AA5" s="1223"/>
      <c r="AB5" s="1223"/>
      <c r="AC5" s="1223"/>
      <c r="AD5" s="1223"/>
      <c r="AE5" s="1223"/>
      <c r="AF5" s="1223"/>
      <c r="AG5" s="1223"/>
      <c r="AH5" s="1223"/>
      <c r="AI5" s="1223"/>
      <c r="AJ5" s="1223"/>
      <c r="AK5" s="1223"/>
      <c r="AL5" s="1223"/>
      <c r="AM5" s="1223"/>
      <c r="AN5" s="1223"/>
      <c r="AO5" s="1223"/>
      <c r="AP5" s="1223"/>
      <c r="AQ5" s="1223"/>
      <c r="AR5" s="1223"/>
      <c r="AS5" s="1223"/>
      <c r="AT5" s="1223"/>
    </row>
    <row r="6" spans="1:46" s="590" customFormat="1" ht="43.5" customHeight="1" thickBot="1">
      <c r="A6" s="1164" t="s">
        <v>311</v>
      </c>
      <c r="B6" s="1157" t="s">
        <v>383</v>
      </c>
      <c r="C6" s="1157" t="s">
        <v>132</v>
      </c>
      <c r="D6" s="1157" t="s">
        <v>132</v>
      </c>
      <c r="E6" s="1157" t="s">
        <v>384</v>
      </c>
      <c r="F6" s="1157" t="s">
        <v>133</v>
      </c>
      <c r="G6" s="1157" t="s">
        <v>133</v>
      </c>
      <c r="H6" s="1157" t="s">
        <v>618</v>
      </c>
      <c r="I6" s="1157" t="s">
        <v>134</v>
      </c>
      <c r="J6" s="1157" t="s">
        <v>134</v>
      </c>
      <c r="K6" s="1157" t="s">
        <v>385</v>
      </c>
      <c r="L6" s="1157" t="s">
        <v>135</v>
      </c>
      <c r="M6" s="1157" t="s">
        <v>135</v>
      </c>
      <c r="N6" s="1157" t="s">
        <v>386</v>
      </c>
      <c r="O6" s="1157" t="s">
        <v>136</v>
      </c>
      <c r="P6" s="1157" t="s">
        <v>136</v>
      </c>
      <c r="Q6" s="1157" t="s">
        <v>387</v>
      </c>
      <c r="R6" s="1157" t="s">
        <v>137</v>
      </c>
      <c r="S6" s="1157" t="s">
        <v>137</v>
      </c>
      <c r="T6" s="1157" t="s">
        <v>388</v>
      </c>
      <c r="U6" s="1157" t="s">
        <v>138</v>
      </c>
      <c r="V6" s="1157" t="s">
        <v>138</v>
      </c>
      <c r="W6" s="1157" t="s">
        <v>389</v>
      </c>
      <c r="X6" s="1157" t="s">
        <v>139</v>
      </c>
      <c r="Y6" s="1157" t="s">
        <v>139</v>
      </c>
      <c r="Z6" s="1157" t="s">
        <v>390</v>
      </c>
      <c r="AA6" s="1157" t="s">
        <v>140</v>
      </c>
      <c r="AB6" s="1157" t="s">
        <v>140</v>
      </c>
      <c r="AC6" s="1157" t="s">
        <v>391</v>
      </c>
      <c r="AD6" s="1157" t="s">
        <v>141</v>
      </c>
      <c r="AE6" s="1157" t="s">
        <v>141</v>
      </c>
      <c r="AF6" s="1157" t="s">
        <v>392</v>
      </c>
      <c r="AG6" s="1157" t="s">
        <v>142</v>
      </c>
      <c r="AH6" s="1157" t="s">
        <v>142</v>
      </c>
      <c r="AI6" s="1157" t="s">
        <v>393</v>
      </c>
      <c r="AJ6" s="1157" t="s">
        <v>143</v>
      </c>
      <c r="AK6" s="1157" t="s">
        <v>143</v>
      </c>
      <c r="AL6" s="1157" t="s">
        <v>394</v>
      </c>
      <c r="AM6" s="1157" t="s">
        <v>144</v>
      </c>
      <c r="AN6" s="1157" t="s">
        <v>144</v>
      </c>
      <c r="AO6" s="1157" t="s">
        <v>395</v>
      </c>
      <c r="AP6" s="1157" t="s">
        <v>145</v>
      </c>
      <c r="AQ6" s="1157" t="s">
        <v>145</v>
      </c>
      <c r="AR6" s="1157" t="s">
        <v>396</v>
      </c>
      <c r="AS6" s="1157" t="s">
        <v>146</v>
      </c>
      <c r="AT6" s="1163" t="s">
        <v>146</v>
      </c>
    </row>
    <row r="7" spans="1:46" ht="15" customHeight="1" thickBot="1">
      <c r="A7" s="1165" t="s">
        <v>311</v>
      </c>
      <c r="B7" s="72" t="s">
        <v>28</v>
      </c>
      <c r="C7" s="72" t="s">
        <v>82</v>
      </c>
      <c r="D7" s="73" t="s">
        <v>83</v>
      </c>
      <c r="E7" s="72" t="s">
        <v>28</v>
      </c>
      <c r="F7" s="72" t="s">
        <v>82</v>
      </c>
      <c r="G7" s="73" t="s">
        <v>83</v>
      </c>
      <c r="H7" s="72" t="s">
        <v>28</v>
      </c>
      <c r="I7" s="72" t="s">
        <v>82</v>
      </c>
      <c r="J7" s="73" t="s">
        <v>83</v>
      </c>
      <c r="K7" s="72" t="s">
        <v>28</v>
      </c>
      <c r="L7" s="72" t="s">
        <v>82</v>
      </c>
      <c r="M7" s="73" t="s">
        <v>83</v>
      </c>
      <c r="N7" s="72" t="s">
        <v>28</v>
      </c>
      <c r="O7" s="72" t="s">
        <v>82</v>
      </c>
      <c r="P7" s="73" t="s">
        <v>83</v>
      </c>
      <c r="Q7" s="72" t="s">
        <v>28</v>
      </c>
      <c r="R7" s="72" t="s">
        <v>82</v>
      </c>
      <c r="S7" s="73" t="s">
        <v>83</v>
      </c>
      <c r="T7" s="72" t="s">
        <v>28</v>
      </c>
      <c r="U7" s="72" t="s">
        <v>82</v>
      </c>
      <c r="V7" s="73" t="s">
        <v>83</v>
      </c>
      <c r="W7" s="72" t="s">
        <v>28</v>
      </c>
      <c r="X7" s="72" t="s">
        <v>82</v>
      </c>
      <c r="Y7" s="73" t="s">
        <v>83</v>
      </c>
      <c r="Z7" s="72" t="s">
        <v>28</v>
      </c>
      <c r="AA7" s="72" t="s">
        <v>82</v>
      </c>
      <c r="AB7" s="73" t="s">
        <v>83</v>
      </c>
      <c r="AC7" s="72" t="s">
        <v>28</v>
      </c>
      <c r="AD7" s="72" t="s">
        <v>82</v>
      </c>
      <c r="AE7" s="73" t="s">
        <v>83</v>
      </c>
      <c r="AF7" s="72" t="s">
        <v>28</v>
      </c>
      <c r="AG7" s="72" t="s">
        <v>82</v>
      </c>
      <c r="AH7" s="73" t="s">
        <v>83</v>
      </c>
      <c r="AI7" s="72" t="s">
        <v>28</v>
      </c>
      <c r="AJ7" s="72" t="s">
        <v>82</v>
      </c>
      <c r="AK7" s="73" t="s">
        <v>83</v>
      </c>
      <c r="AL7" s="72" t="s">
        <v>28</v>
      </c>
      <c r="AM7" s="72" t="s">
        <v>82</v>
      </c>
      <c r="AN7" s="73" t="s">
        <v>83</v>
      </c>
      <c r="AO7" s="72" t="s">
        <v>28</v>
      </c>
      <c r="AP7" s="72" t="s">
        <v>82</v>
      </c>
      <c r="AQ7" s="73" t="s">
        <v>83</v>
      </c>
      <c r="AR7" s="72" t="s">
        <v>28</v>
      </c>
      <c r="AS7" s="72" t="s">
        <v>82</v>
      </c>
      <c r="AT7" s="72" t="s">
        <v>83</v>
      </c>
    </row>
    <row r="8" spans="1:46" ht="15" customHeight="1">
      <c r="A8" s="276" t="s">
        <v>84</v>
      </c>
      <c r="B8" s="598">
        <v>3.0059867361314598</v>
      </c>
      <c r="C8" s="305">
        <v>8.8422939258400945E-2</v>
      </c>
      <c r="D8" s="306">
        <v>428</v>
      </c>
      <c r="E8" s="432">
        <v>2.8872015127856638</v>
      </c>
      <c r="F8" s="305">
        <v>7.8788727834319394E-2</v>
      </c>
      <c r="G8" s="306">
        <v>429</v>
      </c>
      <c r="H8" s="432">
        <v>3.5610124400455061</v>
      </c>
      <c r="I8" s="305">
        <v>8.0622284696427252E-2</v>
      </c>
      <c r="J8" s="306">
        <v>428</v>
      </c>
      <c r="K8" s="432">
        <v>3.3045130383916521</v>
      </c>
      <c r="L8" s="305">
        <v>8.9185268649612112E-2</v>
      </c>
      <c r="M8" s="306">
        <v>428</v>
      </c>
      <c r="N8" s="432">
        <v>4.1966701033545748</v>
      </c>
      <c r="O8" s="305">
        <v>8.6544283739294389E-2</v>
      </c>
      <c r="P8" s="306">
        <v>426</v>
      </c>
      <c r="Q8" s="432">
        <v>3.4414790694372641</v>
      </c>
      <c r="R8" s="305">
        <v>9.3662283374274943E-2</v>
      </c>
      <c r="S8" s="306">
        <v>431</v>
      </c>
      <c r="T8" s="598">
        <v>3.1119741115558979</v>
      </c>
      <c r="U8" s="305">
        <v>9.0174203439812764E-2</v>
      </c>
      <c r="V8" s="306">
        <v>431</v>
      </c>
      <c r="W8" s="432">
        <v>2.6303185921629622</v>
      </c>
      <c r="X8" s="305">
        <v>8.579254927774127E-2</v>
      </c>
      <c r="Y8" s="306">
        <v>423</v>
      </c>
      <c r="Z8" s="432">
        <v>3.4677850871866571</v>
      </c>
      <c r="AA8" s="305">
        <v>8.4224034383096058E-2</v>
      </c>
      <c r="AB8" s="306">
        <v>428</v>
      </c>
      <c r="AC8" s="432">
        <v>2.6610968425057022</v>
      </c>
      <c r="AD8" s="305">
        <v>8.2691960704540338E-2</v>
      </c>
      <c r="AE8" s="306">
        <v>430</v>
      </c>
      <c r="AF8" s="432">
        <v>3.426053098115367</v>
      </c>
      <c r="AG8" s="305">
        <v>8.9055658908770305E-2</v>
      </c>
      <c r="AH8" s="306">
        <v>430</v>
      </c>
      <c r="AI8" s="432">
        <v>3.5932055935388312</v>
      </c>
      <c r="AJ8" s="305">
        <v>9.2672995913612721E-2</v>
      </c>
      <c r="AK8" s="306">
        <v>430</v>
      </c>
      <c r="AL8" s="432">
        <v>3.1214003373121439</v>
      </c>
      <c r="AM8" s="305">
        <v>9.6526575614701002E-2</v>
      </c>
      <c r="AN8" s="306">
        <v>425</v>
      </c>
      <c r="AO8" s="432">
        <v>2.3442366717452972</v>
      </c>
      <c r="AP8" s="305">
        <v>9.4269945636976965E-2</v>
      </c>
      <c r="AQ8" s="306">
        <v>426</v>
      </c>
      <c r="AR8" s="432">
        <v>2.525397688489385</v>
      </c>
      <c r="AS8" s="305">
        <v>0.12273351021170301</v>
      </c>
      <c r="AT8" s="307">
        <v>309</v>
      </c>
    </row>
    <row r="9" spans="1:46" ht="15" customHeight="1">
      <c r="A9" s="281" t="s">
        <v>85</v>
      </c>
      <c r="B9" s="433">
        <v>2.9013187596443388</v>
      </c>
      <c r="C9" s="310">
        <v>8.8805273054449643E-2</v>
      </c>
      <c r="D9" s="311">
        <v>322</v>
      </c>
      <c r="E9" s="433">
        <v>2.8761463423533091</v>
      </c>
      <c r="F9" s="310">
        <v>9.4790795240753858E-2</v>
      </c>
      <c r="G9" s="311">
        <v>319</v>
      </c>
      <c r="H9" s="433">
        <v>3.3435646830206829</v>
      </c>
      <c r="I9" s="310">
        <v>8.8414978281432813E-2</v>
      </c>
      <c r="J9" s="311">
        <v>319</v>
      </c>
      <c r="K9" s="597">
        <v>2.9463356761714841</v>
      </c>
      <c r="L9" s="310">
        <v>9.709664751931503E-2</v>
      </c>
      <c r="M9" s="311">
        <v>317</v>
      </c>
      <c r="N9" s="433">
        <v>3.9668636935182549</v>
      </c>
      <c r="O9" s="310">
        <v>9.878529419705076E-2</v>
      </c>
      <c r="P9" s="311">
        <v>321</v>
      </c>
      <c r="Q9" s="433">
        <v>3.2939364743805739</v>
      </c>
      <c r="R9" s="310">
        <v>0.1009742456784402</v>
      </c>
      <c r="S9" s="311">
        <v>319</v>
      </c>
      <c r="T9" s="597">
        <v>3.237884747011615</v>
      </c>
      <c r="U9" s="310">
        <v>9.8297096196856767E-2</v>
      </c>
      <c r="V9" s="311">
        <v>322</v>
      </c>
      <c r="W9" s="597">
        <v>2.662159705228381</v>
      </c>
      <c r="X9" s="310">
        <v>9.235673704182408E-2</v>
      </c>
      <c r="Y9" s="311">
        <v>321</v>
      </c>
      <c r="Z9" s="433">
        <v>3.3332165988939568</v>
      </c>
      <c r="AA9" s="310">
        <v>9.4786042160791312E-2</v>
      </c>
      <c r="AB9" s="311">
        <v>321</v>
      </c>
      <c r="AC9" s="433">
        <v>2.7503521032900742</v>
      </c>
      <c r="AD9" s="310">
        <v>9.876361789947509E-2</v>
      </c>
      <c r="AE9" s="311">
        <v>320</v>
      </c>
      <c r="AF9" s="433">
        <v>3.372551359468027</v>
      </c>
      <c r="AG9" s="310">
        <v>0.10497773738707609</v>
      </c>
      <c r="AH9" s="311">
        <v>323</v>
      </c>
      <c r="AI9" s="433">
        <v>3.5327082721465679</v>
      </c>
      <c r="AJ9" s="310">
        <v>0.10234298167993421</v>
      </c>
      <c r="AK9" s="311">
        <v>323</v>
      </c>
      <c r="AL9" s="433">
        <v>3.3664268104540618</v>
      </c>
      <c r="AM9" s="310">
        <v>0.1076823805170055</v>
      </c>
      <c r="AN9" s="311">
        <v>321</v>
      </c>
      <c r="AO9" s="597">
        <v>2.6151317472612852</v>
      </c>
      <c r="AP9" s="310">
        <v>0.1110850381250358</v>
      </c>
      <c r="AQ9" s="311">
        <v>319</v>
      </c>
      <c r="AR9" s="597">
        <v>2.4732166328858511</v>
      </c>
      <c r="AS9" s="310">
        <v>0.13290297668473061</v>
      </c>
      <c r="AT9" s="312">
        <v>220</v>
      </c>
    </row>
    <row r="10" spans="1:46" ht="15" customHeight="1">
      <c r="A10" s="276" t="s">
        <v>86</v>
      </c>
      <c r="B10" s="432">
        <v>3.0842598626184601</v>
      </c>
      <c r="C10" s="305">
        <v>8.7606324800096225E-2</v>
      </c>
      <c r="D10" s="306">
        <v>481</v>
      </c>
      <c r="E10" s="432">
        <v>3.1319485456837199</v>
      </c>
      <c r="F10" s="305">
        <v>7.9061884204819313E-2</v>
      </c>
      <c r="G10" s="306">
        <v>479</v>
      </c>
      <c r="H10" s="432">
        <v>3.4595524316464501</v>
      </c>
      <c r="I10" s="305">
        <v>8.7598362996039195E-2</v>
      </c>
      <c r="J10" s="306">
        <v>478</v>
      </c>
      <c r="K10" s="432">
        <v>3.0653279300790408</v>
      </c>
      <c r="L10" s="305">
        <v>8.4827078688434449E-2</v>
      </c>
      <c r="M10" s="306">
        <v>484</v>
      </c>
      <c r="N10" s="432">
        <v>4.035713807007915</v>
      </c>
      <c r="O10" s="305">
        <v>9.0613179813222852E-2</v>
      </c>
      <c r="P10" s="306">
        <v>488</v>
      </c>
      <c r="Q10" s="432">
        <v>3.4241989089725071</v>
      </c>
      <c r="R10" s="305">
        <v>9.1387868346488002E-2</v>
      </c>
      <c r="S10" s="306">
        <v>484</v>
      </c>
      <c r="T10" s="432">
        <v>3.1120601880615388</v>
      </c>
      <c r="U10" s="305">
        <v>9.6070504880532467E-2</v>
      </c>
      <c r="V10" s="306">
        <v>482</v>
      </c>
      <c r="W10" s="432">
        <v>2.4224490731432051</v>
      </c>
      <c r="X10" s="305">
        <v>9.2013314720037792E-2</v>
      </c>
      <c r="Y10" s="306">
        <v>480</v>
      </c>
      <c r="Z10" s="432">
        <v>3.2156176213714178</v>
      </c>
      <c r="AA10" s="305">
        <v>8.4883313766750013E-2</v>
      </c>
      <c r="AB10" s="306">
        <v>481</v>
      </c>
      <c r="AC10" s="432">
        <v>2.8997409324544479</v>
      </c>
      <c r="AD10" s="305">
        <v>9.4256773908991162E-2</v>
      </c>
      <c r="AE10" s="306">
        <v>481</v>
      </c>
      <c r="AF10" s="432">
        <v>3.4341591411075019</v>
      </c>
      <c r="AG10" s="305">
        <v>9.5385782023445567E-2</v>
      </c>
      <c r="AH10" s="306">
        <v>481</v>
      </c>
      <c r="AI10" s="598">
        <v>3.541057750964137</v>
      </c>
      <c r="AJ10" s="305">
        <v>9.4733469992622527E-2</v>
      </c>
      <c r="AK10" s="306">
        <v>484</v>
      </c>
      <c r="AL10" s="432">
        <v>3.1960295022050622</v>
      </c>
      <c r="AM10" s="305">
        <v>9.260382322429829E-2</v>
      </c>
      <c r="AN10" s="306">
        <v>482</v>
      </c>
      <c r="AO10" s="432">
        <v>2.6088243717147011</v>
      </c>
      <c r="AP10" s="305">
        <v>0.1114584660692093</v>
      </c>
      <c r="AQ10" s="306">
        <v>479</v>
      </c>
      <c r="AR10" s="432">
        <v>2.4192991876342802</v>
      </c>
      <c r="AS10" s="305">
        <v>0.1202862927955181</v>
      </c>
      <c r="AT10" s="307">
        <v>334</v>
      </c>
    </row>
    <row r="11" spans="1:46" ht="15" customHeight="1">
      <c r="A11" s="281" t="s">
        <v>87</v>
      </c>
      <c r="B11" s="433">
        <v>3.4112475296071758</v>
      </c>
      <c r="C11" s="310">
        <v>0.105081596122075</v>
      </c>
      <c r="D11" s="311">
        <v>377</v>
      </c>
      <c r="E11" s="433">
        <v>3.0877073933104411</v>
      </c>
      <c r="F11" s="310">
        <v>9.1265593092246772E-2</v>
      </c>
      <c r="G11" s="311">
        <v>372</v>
      </c>
      <c r="H11" s="433">
        <v>3.618449727205864</v>
      </c>
      <c r="I11" s="310">
        <v>0.1027540857100319</v>
      </c>
      <c r="J11" s="311">
        <v>375</v>
      </c>
      <c r="K11" s="433">
        <v>3.4154384369780231</v>
      </c>
      <c r="L11" s="310">
        <v>0.10432355677121979</v>
      </c>
      <c r="M11" s="311">
        <v>373</v>
      </c>
      <c r="N11" s="433">
        <v>4.1926841818973468</v>
      </c>
      <c r="O11" s="310">
        <v>0.1083160633059409</v>
      </c>
      <c r="P11" s="311">
        <v>373</v>
      </c>
      <c r="Q11" s="433">
        <v>3.495053984859374</v>
      </c>
      <c r="R11" s="310">
        <v>0.1046043644241849</v>
      </c>
      <c r="S11" s="311">
        <v>378</v>
      </c>
      <c r="T11" s="433">
        <v>3.4373032725252641</v>
      </c>
      <c r="U11" s="310">
        <v>0.1033018826025574</v>
      </c>
      <c r="V11" s="311">
        <v>374</v>
      </c>
      <c r="W11" s="433">
        <v>2.5570998984101418</v>
      </c>
      <c r="X11" s="310">
        <v>0.1082646039737067</v>
      </c>
      <c r="Y11" s="311">
        <v>368</v>
      </c>
      <c r="Z11" s="433">
        <v>3.575026698918919</v>
      </c>
      <c r="AA11" s="310">
        <v>9.7407072036440417E-2</v>
      </c>
      <c r="AB11" s="311">
        <v>370</v>
      </c>
      <c r="AC11" s="597">
        <v>2.6935354404241738</v>
      </c>
      <c r="AD11" s="310">
        <v>0.1061477405076769</v>
      </c>
      <c r="AE11" s="311">
        <v>371</v>
      </c>
      <c r="AF11" s="433">
        <v>3.22885528450702</v>
      </c>
      <c r="AG11" s="310">
        <v>9.669517047249214E-2</v>
      </c>
      <c r="AH11" s="311">
        <v>374</v>
      </c>
      <c r="AI11" s="597">
        <v>3.6960819204241009</v>
      </c>
      <c r="AJ11" s="310">
        <v>0.1038972536469679</v>
      </c>
      <c r="AK11" s="311">
        <v>372</v>
      </c>
      <c r="AL11" s="433">
        <v>3.1221807235442069</v>
      </c>
      <c r="AM11" s="310">
        <v>0.1129487845407485</v>
      </c>
      <c r="AN11" s="311">
        <v>372</v>
      </c>
      <c r="AO11" s="433">
        <v>2.3570470203029048</v>
      </c>
      <c r="AP11" s="310">
        <v>0.1217169519477302</v>
      </c>
      <c r="AQ11" s="311">
        <v>367</v>
      </c>
      <c r="AR11" s="433">
        <v>2.6554729092793439</v>
      </c>
      <c r="AS11" s="310">
        <v>0.14580987906160989</v>
      </c>
      <c r="AT11" s="312">
        <v>236</v>
      </c>
    </row>
    <row r="12" spans="1:46" ht="15" customHeight="1">
      <c r="A12" s="276" t="s">
        <v>88</v>
      </c>
      <c r="B12" s="432">
        <v>3.3643925135592729</v>
      </c>
      <c r="C12" s="305">
        <v>0.1036664106347893</v>
      </c>
      <c r="D12" s="306">
        <v>312</v>
      </c>
      <c r="E12" s="432">
        <v>2.834925117906764</v>
      </c>
      <c r="F12" s="305">
        <v>9.136248266943775E-2</v>
      </c>
      <c r="G12" s="306">
        <v>311</v>
      </c>
      <c r="H12" s="432">
        <v>3.79553584261821</v>
      </c>
      <c r="I12" s="305">
        <v>8.7068209737613783E-2</v>
      </c>
      <c r="J12" s="306">
        <v>315</v>
      </c>
      <c r="K12" s="432">
        <v>3.5073164556702339</v>
      </c>
      <c r="L12" s="305">
        <v>9.8065510291864416E-2</v>
      </c>
      <c r="M12" s="306">
        <v>312</v>
      </c>
      <c r="N12" s="432">
        <v>4.2447512034417656</v>
      </c>
      <c r="O12" s="305">
        <v>0.1081279029535783</v>
      </c>
      <c r="P12" s="306">
        <v>316</v>
      </c>
      <c r="Q12" s="432">
        <v>3.5224213407565612</v>
      </c>
      <c r="R12" s="305">
        <v>9.4135574412959722E-2</v>
      </c>
      <c r="S12" s="306">
        <v>309</v>
      </c>
      <c r="T12" s="432">
        <v>3.2832207512815108</v>
      </c>
      <c r="U12" s="305">
        <v>0.10266803471355</v>
      </c>
      <c r="V12" s="306">
        <v>315</v>
      </c>
      <c r="W12" s="432">
        <v>2.5119299301488791</v>
      </c>
      <c r="X12" s="305">
        <v>0.11125456945414169</v>
      </c>
      <c r="Y12" s="306">
        <v>310</v>
      </c>
      <c r="Z12" s="432">
        <v>3.5556626595044678</v>
      </c>
      <c r="AA12" s="305">
        <v>0.11215740063943209</v>
      </c>
      <c r="AB12" s="306">
        <v>315</v>
      </c>
      <c r="AC12" s="432">
        <v>3.1427364859982561</v>
      </c>
      <c r="AD12" s="305">
        <v>9.1978273542489206E-2</v>
      </c>
      <c r="AE12" s="306">
        <v>314</v>
      </c>
      <c r="AF12" s="432">
        <v>3.502678552298069</v>
      </c>
      <c r="AG12" s="305">
        <v>0.1097484117283104</v>
      </c>
      <c r="AH12" s="306">
        <v>315</v>
      </c>
      <c r="AI12" s="432">
        <v>3.9650702127135968</v>
      </c>
      <c r="AJ12" s="305">
        <v>9.6403382721120562E-2</v>
      </c>
      <c r="AK12" s="306">
        <v>321</v>
      </c>
      <c r="AL12" s="432">
        <v>3.246258752575335</v>
      </c>
      <c r="AM12" s="305">
        <v>0.1210891933770244</v>
      </c>
      <c r="AN12" s="306">
        <v>315</v>
      </c>
      <c r="AO12" s="432">
        <v>2.5049517947395019</v>
      </c>
      <c r="AP12" s="305">
        <v>0.11862420133681351</v>
      </c>
      <c r="AQ12" s="306">
        <v>311</v>
      </c>
      <c r="AR12" s="432">
        <v>2.65352528203216</v>
      </c>
      <c r="AS12" s="305">
        <v>0.15448663958805431</v>
      </c>
      <c r="AT12" s="307">
        <v>204</v>
      </c>
    </row>
    <row r="13" spans="1:46" ht="15" customHeight="1">
      <c r="A13" s="281" t="s">
        <v>89</v>
      </c>
      <c r="B13" s="433">
        <v>3.1262642380551329</v>
      </c>
      <c r="C13" s="310">
        <v>8.7883267025992473E-2</v>
      </c>
      <c r="D13" s="311">
        <v>428</v>
      </c>
      <c r="E13" s="433">
        <v>2.9059986330475431</v>
      </c>
      <c r="F13" s="310">
        <v>8.866017067251375E-2</v>
      </c>
      <c r="G13" s="311">
        <v>426</v>
      </c>
      <c r="H13" s="433">
        <v>3.621778720861172</v>
      </c>
      <c r="I13" s="310">
        <v>7.8696546115034863E-2</v>
      </c>
      <c r="J13" s="311">
        <v>426</v>
      </c>
      <c r="K13" s="433">
        <v>3.28187565467368</v>
      </c>
      <c r="L13" s="310">
        <v>9.0096857934620259E-2</v>
      </c>
      <c r="M13" s="311">
        <v>430</v>
      </c>
      <c r="N13" s="433">
        <v>4.0183749512271483</v>
      </c>
      <c r="O13" s="310">
        <v>8.8835229008195807E-2</v>
      </c>
      <c r="P13" s="311">
        <v>428</v>
      </c>
      <c r="Q13" s="433">
        <v>3.552216195552869</v>
      </c>
      <c r="R13" s="310">
        <v>0.10402960193564489</v>
      </c>
      <c r="S13" s="311">
        <v>425</v>
      </c>
      <c r="T13" s="433">
        <v>3.1836162628385209</v>
      </c>
      <c r="U13" s="310">
        <v>0.10305971864187111</v>
      </c>
      <c r="V13" s="311">
        <v>425</v>
      </c>
      <c r="W13" s="433">
        <v>2.5493133808881399</v>
      </c>
      <c r="X13" s="310">
        <v>8.806716456556575E-2</v>
      </c>
      <c r="Y13" s="311">
        <v>422</v>
      </c>
      <c r="Z13" s="433">
        <v>3.2075615694894091</v>
      </c>
      <c r="AA13" s="310">
        <v>9.9239584016228843E-2</v>
      </c>
      <c r="AB13" s="311">
        <v>426</v>
      </c>
      <c r="AC13" s="433">
        <v>2.808600276657792</v>
      </c>
      <c r="AD13" s="310">
        <v>9.5404045768107765E-2</v>
      </c>
      <c r="AE13" s="311">
        <v>426</v>
      </c>
      <c r="AF13" s="433">
        <v>3.3826044915830509</v>
      </c>
      <c r="AG13" s="310">
        <v>0.1105704164118408</v>
      </c>
      <c r="AH13" s="311">
        <v>425</v>
      </c>
      <c r="AI13" s="433">
        <v>3.674447046175374</v>
      </c>
      <c r="AJ13" s="310">
        <v>9.4331976928696035E-2</v>
      </c>
      <c r="AK13" s="311">
        <v>428</v>
      </c>
      <c r="AL13" s="433">
        <v>3.022365348505454</v>
      </c>
      <c r="AM13" s="310">
        <v>9.2972720075283302E-2</v>
      </c>
      <c r="AN13" s="311">
        <v>425</v>
      </c>
      <c r="AO13" s="433">
        <v>2.4894353207656978</v>
      </c>
      <c r="AP13" s="310">
        <v>0.11275509639713251</v>
      </c>
      <c r="AQ13" s="311">
        <v>421</v>
      </c>
      <c r="AR13" s="433">
        <v>2.4564711750046522</v>
      </c>
      <c r="AS13" s="310">
        <v>0.1184417465025828</v>
      </c>
      <c r="AT13" s="312">
        <v>280</v>
      </c>
    </row>
    <row r="14" spans="1:46" ht="15" customHeight="1">
      <c r="A14" s="276" t="s">
        <v>90</v>
      </c>
      <c r="B14" s="598">
        <v>3.074504941941655</v>
      </c>
      <c r="C14" s="305">
        <v>0.1039937633236082</v>
      </c>
      <c r="D14" s="306">
        <v>364</v>
      </c>
      <c r="E14" s="432">
        <v>2.8582212836380698</v>
      </c>
      <c r="F14" s="305">
        <v>9.3835083566132307E-2</v>
      </c>
      <c r="G14" s="306">
        <v>363</v>
      </c>
      <c r="H14" s="432">
        <v>3.6321868558362822</v>
      </c>
      <c r="I14" s="305">
        <v>0.1018876303711109</v>
      </c>
      <c r="J14" s="306">
        <v>366</v>
      </c>
      <c r="K14" s="432">
        <v>3.3263651017897651</v>
      </c>
      <c r="L14" s="305">
        <v>0.10325748638357821</v>
      </c>
      <c r="M14" s="306">
        <v>361</v>
      </c>
      <c r="N14" s="432">
        <v>4.3287260335323712</v>
      </c>
      <c r="O14" s="305">
        <v>9.8225479770427032E-2</v>
      </c>
      <c r="P14" s="306">
        <v>365</v>
      </c>
      <c r="Q14" s="598">
        <v>3.661179959291418</v>
      </c>
      <c r="R14" s="305">
        <v>0.10833799642137031</v>
      </c>
      <c r="S14" s="306">
        <v>361</v>
      </c>
      <c r="T14" s="432">
        <v>3.51467330187389</v>
      </c>
      <c r="U14" s="305">
        <v>0.1069717088540941</v>
      </c>
      <c r="V14" s="306">
        <v>366</v>
      </c>
      <c r="W14" s="432">
        <v>2.5201528664878028</v>
      </c>
      <c r="X14" s="305">
        <v>0.10390958908531479</v>
      </c>
      <c r="Y14" s="306">
        <v>365</v>
      </c>
      <c r="Z14" s="432">
        <v>3.5715450238222668</v>
      </c>
      <c r="AA14" s="305">
        <v>8.7557953050756518E-2</v>
      </c>
      <c r="AB14" s="306">
        <v>363</v>
      </c>
      <c r="AC14" s="432">
        <v>3.0755121190170351</v>
      </c>
      <c r="AD14" s="305">
        <v>9.6040953790204373E-2</v>
      </c>
      <c r="AE14" s="306">
        <v>366</v>
      </c>
      <c r="AF14" s="432">
        <v>3.569046565138315</v>
      </c>
      <c r="AG14" s="305">
        <v>9.1745685936039795E-2</v>
      </c>
      <c r="AH14" s="306">
        <v>365</v>
      </c>
      <c r="AI14" s="598">
        <v>3.560368654238423</v>
      </c>
      <c r="AJ14" s="305">
        <v>9.8788120622722284E-2</v>
      </c>
      <c r="AK14" s="306">
        <v>365</v>
      </c>
      <c r="AL14" s="598">
        <v>3.458141482481758</v>
      </c>
      <c r="AM14" s="305">
        <v>9.9724579096171509E-2</v>
      </c>
      <c r="AN14" s="306">
        <v>364</v>
      </c>
      <c r="AO14" s="598">
        <v>2.646284158368581</v>
      </c>
      <c r="AP14" s="305">
        <v>0.12616872496634671</v>
      </c>
      <c r="AQ14" s="306">
        <v>362</v>
      </c>
      <c r="AR14" s="432">
        <v>2.563903881054407</v>
      </c>
      <c r="AS14" s="305">
        <v>0.13078258278817129</v>
      </c>
      <c r="AT14" s="307">
        <v>288</v>
      </c>
    </row>
    <row r="15" spans="1:46" ht="15" customHeight="1">
      <c r="A15" s="281" t="s">
        <v>91</v>
      </c>
      <c r="B15" s="433">
        <v>2.945409220178921</v>
      </c>
      <c r="C15" s="310">
        <v>8.9705946373513451E-2</v>
      </c>
      <c r="D15" s="311">
        <v>459</v>
      </c>
      <c r="E15" s="433">
        <v>2.8811554465595748</v>
      </c>
      <c r="F15" s="310">
        <v>7.5127154307250768E-2</v>
      </c>
      <c r="G15" s="311">
        <v>457</v>
      </c>
      <c r="H15" s="597">
        <v>3.5145061011020151</v>
      </c>
      <c r="I15" s="310">
        <v>7.8759499648150558E-2</v>
      </c>
      <c r="J15" s="311">
        <v>466</v>
      </c>
      <c r="K15" s="433">
        <v>3.4238374877204389</v>
      </c>
      <c r="L15" s="310">
        <v>9.4154254916852254E-2</v>
      </c>
      <c r="M15" s="311">
        <v>461</v>
      </c>
      <c r="N15" s="433">
        <v>4.1809041096327846</v>
      </c>
      <c r="O15" s="310">
        <v>0.1083001161805343</v>
      </c>
      <c r="P15" s="311">
        <v>458</v>
      </c>
      <c r="Q15" s="433">
        <v>3.540094577795208</v>
      </c>
      <c r="R15" s="310">
        <v>8.1383428707004934E-2</v>
      </c>
      <c r="S15" s="311">
        <v>460</v>
      </c>
      <c r="T15" s="433">
        <v>3.3955730800428121</v>
      </c>
      <c r="U15" s="310">
        <v>9.0640445787993199E-2</v>
      </c>
      <c r="V15" s="311">
        <v>458</v>
      </c>
      <c r="W15" s="433">
        <v>2.458978786845174</v>
      </c>
      <c r="X15" s="310">
        <v>7.95832024373644E-2</v>
      </c>
      <c r="Y15" s="311">
        <v>458</v>
      </c>
      <c r="Z15" s="433">
        <v>3.36267494928979</v>
      </c>
      <c r="AA15" s="310">
        <v>9.2585580306332405E-2</v>
      </c>
      <c r="AB15" s="311">
        <v>462</v>
      </c>
      <c r="AC15" s="433">
        <v>2.9013375863287019</v>
      </c>
      <c r="AD15" s="310">
        <v>8.1844845700959221E-2</v>
      </c>
      <c r="AE15" s="311">
        <v>458</v>
      </c>
      <c r="AF15" s="433">
        <v>3.3339477393181509</v>
      </c>
      <c r="AG15" s="310">
        <v>9.0488365180793173E-2</v>
      </c>
      <c r="AH15" s="311">
        <v>460</v>
      </c>
      <c r="AI15" s="433">
        <v>3.7664710556355998</v>
      </c>
      <c r="AJ15" s="310">
        <v>9.925536522923141E-2</v>
      </c>
      <c r="AK15" s="311">
        <v>459</v>
      </c>
      <c r="AL15" s="433">
        <v>3.055078333864234</v>
      </c>
      <c r="AM15" s="310">
        <v>9.718140312618169E-2</v>
      </c>
      <c r="AN15" s="311">
        <v>455</v>
      </c>
      <c r="AO15" s="433">
        <v>2.2165040458148391</v>
      </c>
      <c r="AP15" s="310">
        <v>0.1088687620344571</v>
      </c>
      <c r="AQ15" s="311">
        <v>451</v>
      </c>
      <c r="AR15" s="597">
        <v>2.328389113976387</v>
      </c>
      <c r="AS15" s="310">
        <v>0.1265662053928629</v>
      </c>
      <c r="AT15" s="312">
        <v>286</v>
      </c>
    </row>
    <row r="16" spans="1:46" ht="15" customHeight="1">
      <c r="A16" s="276" t="s">
        <v>92</v>
      </c>
      <c r="B16" s="432">
        <v>3.225798855949118</v>
      </c>
      <c r="C16" s="305">
        <v>9.2980681202799925E-2</v>
      </c>
      <c r="D16" s="306">
        <v>389</v>
      </c>
      <c r="E16" s="432">
        <v>2.760828753636468</v>
      </c>
      <c r="F16" s="305">
        <v>8.2476811486217175E-2</v>
      </c>
      <c r="G16" s="306">
        <v>387</v>
      </c>
      <c r="H16" s="432">
        <v>3.724041513033737</v>
      </c>
      <c r="I16" s="305">
        <v>8.3868180372564313E-2</v>
      </c>
      <c r="J16" s="306">
        <v>383</v>
      </c>
      <c r="K16" s="432">
        <v>3.341853212396229</v>
      </c>
      <c r="L16" s="305">
        <v>8.6670295506398515E-2</v>
      </c>
      <c r="M16" s="306">
        <v>386</v>
      </c>
      <c r="N16" s="432">
        <v>4.4222235543376707</v>
      </c>
      <c r="O16" s="305">
        <v>8.1885002627774747E-2</v>
      </c>
      <c r="P16" s="306">
        <v>385</v>
      </c>
      <c r="Q16" s="432">
        <v>3.5057831728461961</v>
      </c>
      <c r="R16" s="305">
        <v>0.1036167549493217</v>
      </c>
      <c r="S16" s="306">
        <v>384</v>
      </c>
      <c r="T16" s="432">
        <v>3.5313879168479221</v>
      </c>
      <c r="U16" s="305">
        <v>8.7398618480971246E-2</v>
      </c>
      <c r="V16" s="306">
        <v>384</v>
      </c>
      <c r="W16" s="432">
        <v>2.5754410179161842</v>
      </c>
      <c r="X16" s="305">
        <v>8.9543831078066224E-2</v>
      </c>
      <c r="Y16" s="306">
        <v>382</v>
      </c>
      <c r="Z16" s="432">
        <v>3.6324912896672319</v>
      </c>
      <c r="AA16" s="305">
        <v>9.486518097940394E-2</v>
      </c>
      <c r="AB16" s="306">
        <v>383</v>
      </c>
      <c r="AC16" s="432">
        <v>3.0485661617742892</v>
      </c>
      <c r="AD16" s="305">
        <v>8.8332255577266677E-2</v>
      </c>
      <c r="AE16" s="306">
        <v>385</v>
      </c>
      <c r="AF16" s="432">
        <v>3.3529635380107612</v>
      </c>
      <c r="AG16" s="305">
        <v>0.1002133843846288</v>
      </c>
      <c r="AH16" s="306">
        <v>385</v>
      </c>
      <c r="AI16" s="432">
        <v>3.9361855767718441</v>
      </c>
      <c r="AJ16" s="305">
        <v>9.4828343086257733E-2</v>
      </c>
      <c r="AK16" s="306">
        <v>388</v>
      </c>
      <c r="AL16" s="432">
        <v>3.2644354159945999</v>
      </c>
      <c r="AM16" s="305">
        <v>9.8377924307213385E-2</v>
      </c>
      <c r="AN16" s="306">
        <v>385</v>
      </c>
      <c r="AO16" s="598">
        <v>2.3999037620472001</v>
      </c>
      <c r="AP16" s="305">
        <v>0.1065495791934654</v>
      </c>
      <c r="AQ16" s="306">
        <v>386</v>
      </c>
      <c r="AR16" s="598">
        <v>2.6447582773809608</v>
      </c>
      <c r="AS16" s="305">
        <v>0.1236290044889729</v>
      </c>
      <c r="AT16" s="307">
        <v>279</v>
      </c>
    </row>
    <row r="17" spans="1:46" ht="15" customHeight="1">
      <c r="A17" s="281" t="s">
        <v>93</v>
      </c>
      <c r="B17" s="597">
        <v>3.1564925973457409</v>
      </c>
      <c r="C17" s="310">
        <v>7.8256267870282462E-2</v>
      </c>
      <c r="D17" s="311">
        <v>437</v>
      </c>
      <c r="E17" s="433">
        <v>3.102827207850027</v>
      </c>
      <c r="F17" s="310">
        <v>8.0756399933228321E-2</v>
      </c>
      <c r="G17" s="311">
        <v>438</v>
      </c>
      <c r="H17" s="433">
        <v>3.889975021007178</v>
      </c>
      <c r="I17" s="310">
        <v>8.398916047434106E-2</v>
      </c>
      <c r="J17" s="311">
        <v>445</v>
      </c>
      <c r="K17" s="433">
        <v>3.4077852422195898</v>
      </c>
      <c r="L17" s="310">
        <v>8.2812671476412789E-2</v>
      </c>
      <c r="M17" s="311">
        <v>439</v>
      </c>
      <c r="N17" s="597">
        <v>4.5464126263934226</v>
      </c>
      <c r="O17" s="310">
        <v>7.0728341692235713E-2</v>
      </c>
      <c r="P17" s="311">
        <v>446</v>
      </c>
      <c r="Q17" s="433">
        <v>3.6279878427842021</v>
      </c>
      <c r="R17" s="310">
        <v>8.2172578869842916E-2</v>
      </c>
      <c r="S17" s="311">
        <v>436</v>
      </c>
      <c r="T17" s="433">
        <v>3.2677026316179929</v>
      </c>
      <c r="U17" s="310">
        <v>8.2341876776618111E-2</v>
      </c>
      <c r="V17" s="311">
        <v>441</v>
      </c>
      <c r="W17" s="433">
        <v>2.6502576236441171</v>
      </c>
      <c r="X17" s="310">
        <v>8.5217494667503252E-2</v>
      </c>
      <c r="Y17" s="311">
        <v>438</v>
      </c>
      <c r="Z17" s="433">
        <v>3.5967204513812869</v>
      </c>
      <c r="AA17" s="310">
        <v>7.4234175012436357E-2</v>
      </c>
      <c r="AB17" s="311">
        <v>439</v>
      </c>
      <c r="AC17" s="433">
        <v>3.0679127568969489</v>
      </c>
      <c r="AD17" s="310">
        <v>7.9950425881459078E-2</v>
      </c>
      <c r="AE17" s="311">
        <v>439</v>
      </c>
      <c r="AF17" s="597">
        <v>3.816217406466246</v>
      </c>
      <c r="AG17" s="310">
        <v>8.1642980016264591E-2</v>
      </c>
      <c r="AH17" s="311">
        <v>442</v>
      </c>
      <c r="AI17" s="597">
        <v>4.1669931469502544</v>
      </c>
      <c r="AJ17" s="310">
        <v>8.2984850908260743E-2</v>
      </c>
      <c r="AK17" s="311">
        <v>442</v>
      </c>
      <c r="AL17" s="433">
        <v>3.26337975424926</v>
      </c>
      <c r="AM17" s="310">
        <v>8.80637693190265E-2</v>
      </c>
      <c r="AN17" s="311">
        <v>440</v>
      </c>
      <c r="AO17" s="597">
        <v>2.638881861348485</v>
      </c>
      <c r="AP17" s="310">
        <v>9.5082475372820427E-2</v>
      </c>
      <c r="AQ17" s="311">
        <v>437</v>
      </c>
      <c r="AR17" s="433">
        <v>2.685370898009189</v>
      </c>
      <c r="AS17" s="310">
        <v>0.11464871607120759</v>
      </c>
      <c r="AT17" s="312">
        <v>318</v>
      </c>
    </row>
    <row r="18" spans="1:46" ht="15" customHeight="1">
      <c r="A18" s="276" t="s">
        <v>94</v>
      </c>
      <c r="B18" s="432">
        <v>2.9032660650169722</v>
      </c>
      <c r="C18" s="305">
        <v>9.221994925562349E-2</v>
      </c>
      <c r="D18" s="306">
        <v>400</v>
      </c>
      <c r="E18" s="432">
        <v>2.9002224333213928</v>
      </c>
      <c r="F18" s="305">
        <v>9.0387672679185724E-2</v>
      </c>
      <c r="G18" s="306">
        <v>400</v>
      </c>
      <c r="H18" s="432">
        <v>3.712134389495541</v>
      </c>
      <c r="I18" s="305">
        <v>9.2350550443051307E-2</v>
      </c>
      <c r="J18" s="306">
        <v>403</v>
      </c>
      <c r="K18" s="432">
        <v>3.3301876801730899</v>
      </c>
      <c r="L18" s="305">
        <v>9.4455105977349657E-2</v>
      </c>
      <c r="M18" s="306">
        <v>400</v>
      </c>
      <c r="N18" s="598">
        <v>4.3770064585764024</v>
      </c>
      <c r="O18" s="305">
        <v>8.4915677862544142E-2</v>
      </c>
      <c r="P18" s="306">
        <v>405</v>
      </c>
      <c r="Q18" s="432">
        <v>3.4961985929451429</v>
      </c>
      <c r="R18" s="305">
        <v>9.8689056093002617E-2</v>
      </c>
      <c r="S18" s="306">
        <v>404</v>
      </c>
      <c r="T18" s="432">
        <v>3.339193005565221</v>
      </c>
      <c r="U18" s="305">
        <v>8.8923937172969869E-2</v>
      </c>
      <c r="V18" s="306">
        <v>400</v>
      </c>
      <c r="W18" s="432">
        <v>2.5939969636171778</v>
      </c>
      <c r="X18" s="305">
        <v>9.0074897034409324E-2</v>
      </c>
      <c r="Y18" s="306">
        <v>398</v>
      </c>
      <c r="Z18" s="432">
        <v>3.4940449385608949</v>
      </c>
      <c r="AA18" s="305">
        <v>9.3690620089843427E-2</v>
      </c>
      <c r="AB18" s="306">
        <v>398</v>
      </c>
      <c r="AC18" s="432">
        <v>2.9947384406472861</v>
      </c>
      <c r="AD18" s="305">
        <v>9.0476388825107792E-2</v>
      </c>
      <c r="AE18" s="306">
        <v>403</v>
      </c>
      <c r="AF18" s="432">
        <v>3.314432439650747</v>
      </c>
      <c r="AG18" s="305">
        <v>8.8173325889230422E-2</v>
      </c>
      <c r="AH18" s="306">
        <v>399</v>
      </c>
      <c r="AI18" s="432">
        <v>3.7925463712913219</v>
      </c>
      <c r="AJ18" s="305">
        <v>9.0283776874327912E-2</v>
      </c>
      <c r="AK18" s="306">
        <v>402</v>
      </c>
      <c r="AL18" s="432">
        <v>3.3791612188231159</v>
      </c>
      <c r="AM18" s="305">
        <v>9.3745537140053722E-2</v>
      </c>
      <c r="AN18" s="306">
        <v>401</v>
      </c>
      <c r="AO18" s="598">
        <v>2.4009122596046502</v>
      </c>
      <c r="AP18" s="305">
        <v>0.1131764184382644</v>
      </c>
      <c r="AQ18" s="306">
        <v>395</v>
      </c>
      <c r="AR18" s="432">
        <v>2.6638186303520599</v>
      </c>
      <c r="AS18" s="305">
        <v>0.12165523031765831</v>
      </c>
      <c r="AT18" s="307">
        <v>302</v>
      </c>
    </row>
    <row r="19" spans="1:46" ht="15" customHeight="1">
      <c r="A19" s="281" t="s">
        <v>95</v>
      </c>
      <c r="B19" s="433">
        <v>3.310601215980121</v>
      </c>
      <c r="C19" s="310">
        <v>9.3823008874032457E-2</v>
      </c>
      <c r="D19" s="311">
        <v>326</v>
      </c>
      <c r="E19" s="433">
        <v>3.2052117445353532</v>
      </c>
      <c r="F19" s="310">
        <v>9.6681385572194703E-2</v>
      </c>
      <c r="G19" s="311">
        <v>326</v>
      </c>
      <c r="H19" s="433">
        <v>3.7090338002384522</v>
      </c>
      <c r="I19" s="310">
        <v>9.7738991923499441E-2</v>
      </c>
      <c r="J19" s="311">
        <v>325</v>
      </c>
      <c r="K19" s="433">
        <v>3.1115176851555599</v>
      </c>
      <c r="L19" s="310">
        <v>8.6370605035462969E-2</v>
      </c>
      <c r="M19" s="311">
        <v>323</v>
      </c>
      <c r="N19" s="433">
        <v>4.3240494104798408</v>
      </c>
      <c r="O19" s="310">
        <v>0.1031894410378582</v>
      </c>
      <c r="P19" s="311">
        <v>331</v>
      </c>
      <c r="Q19" s="433">
        <v>3.687909541861897</v>
      </c>
      <c r="R19" s="310">
        <v>0.1044847924131537</v>
      </c>
      <c r="S19" s="311">
        <v>328</v>
      </c>
      <c r="T19" s="433">
        <v>3.5388622837717678</v>
      </c>
      <c r="U19" s="310">
        <v>0.1129383756036732</v>
      </c>
      <c r="V19" s="311">
        <v>325</v>
      </c>
      <c r="W19" s="433">
        <v>2.7841429676881702</v>
      </c>
      <c r="X19" s="310">
        <v>9.2295678223260957E-2</v>
      </c>
      <c r="Y19" s="311">
        <v>326</v>
      </c>
      <c r="Z19" s="433">
        <v>3.484359477682466</v>
      </c>
      <c r="AA19" s="310">
        <v>8.1818466256099329E-2</v>
      </c>
      <c r="AB19" s="311">
        <v>325</v>
      </c>
      <c r="AC19" s="433">
        <v>2.9448831989670019</v>
      </c>
      <c r="AD19" s="310">
        <v>8.5178488771116542E-2</v>
      </c>
      <c r="AE19" s="311">
        <v>329</v>
      </c>
      <c r="AF19" s="433">
        <v>3.4681375705388628</v>
      </c>
      <c r="AG19" s="310">
        <v>8.8483106110995302E-2</v>
      </c>
      <c r="AH19" s="311">
        <v>328</v>
      </c>
      <c r="AI19" s="433">
        <v>3.687591595636047</v>
      </c>
      <c r="AJ19" s="310">
        <v>9.6082859495718501E-2</v>
      </c>
      <c r="AK19" s="311">
        <v>329</v>
      </c>
      <c r="AL19" s="433">
        <v>3.3713468392395538</v>
      </c>
      <c r="AM19" s="310">
        <v>8.6454677138666558E-2</v>
      </c>
      <c r="AN19" s="311">
        <v>325</v>
      </c>
      <c r="AO19" s="433">
        <v>2.3126091219985061</v>
      </c>
      <c r="AP19" s="310">
        <v>0.1169529102545796</v>
      </c>
      <c r="AQ19" s="311">
        <v>326</v>
      </c>
      <c r="AR19" s="597">
        <v>2.694389746776559</v>
      </c>
      <c r="AS19" s="310">
        <v>0.1489666605018144</v>
      </c>
      <c r="AT19" s="312">
        <v>218</v>
      </c>
    </row>
    <row r="20" spans="1:46" ht="15" customHeight="1">
      <c r="A20" s="276" t="s">
        <v>96</v>
      </c>
      <c r="B20" s="432">
        <v>3.056818020644426</v>
      </c>
      <c r="C20" s="305">
        <v>7.6765028523029438E-2</v>
      </c>
      <c r="D20" s="306">
        <v>531</v>
      </c>
      <c r="E20" s="432">
        <v>2.736251424477977</v>
      </c>
      <c r="F20" s="305">
        <v>6.8848885103065693E-2</v>
      </c>
      <c r="G20" s="306">
        <v>529</v>
      </c>
      <c r="H20" s="432">
        <v>3.6317541681888792</v>
      </c>
      <c r="I20" s="305">
        <v>8.2036578010709002E-2</v>
      </c>
      <c r="J20" s="306">
        <v>526</v>
      </c>
      <c r="K20" s="598">
        <v>3.2467521500054541</v>
      </c>
      <c r="L20" s="305">
        <v>7.3241020528691775E-2</v>
      </c>
      <c r="M20" s="306">
        <v>530</v>
      </c>
      <c r="N20" s="432">
        <v>4.2625963359564629</v>
      </c>
      <c r="O20" s="305">
        <v>7.9961505876944672E-2</v>
      </c>
      <c r="P20" s="306">
        <v>528</v>
      </c>
      <c r="Q20" s="598">
        <v>3.4080869637285138</v>
      </c>
      <c r="R20" s="305">
        <v>8.2411894097306357E-2</v>
      </c>
      <c r="S20" s="306">
        <v>534</v>
      </c>
      <c r="T20" s="432">
        <v>3.4416679705696782</v>
      </c>
      <c r="U20" s="305">
        <v>7.5342855632798272E-2</v>
      </c>
      <c r="V20" s="306">
        <v>530</v>
      </c>
      <c r="W20" s="432">
        <v>2.413450320096147</v>
      </c>
      <c r="X20" s="305">
        <v>7.7016486260856692E-2</v>
      </c>
      <c r="Y20" s="306">
        <v>526</v>
      </c>
      <c r="Z20" s="432">
        <v>3.4868193325530421</v>
      </c>
      <c r="AA20" s="305">
        <v>7.2581649248946306E-2</v>
      </c>
      <c r="AB20" s="306">
        <v>531</v>
      </c>
      <c r="AC20" s="432">
        <v>2.8048043744071758</v>
      </c>
      <c r="AD20" s="305">
        <v>7.9480569048670902E-2</v>
      </c>
      <c r="AE20" s="306">
        <v>528</v>
      </c>
      <c r="AF20" s="432">
        <v>3.4041869277934982</v>
      </c>
      <c r="AG20" s="305">
        <v>8.5515031863073063E-2</v>
      </c>
      <c r="AH20" s="306">
        <v>532</v>
      </c>
      <c r="AI20" s="432">
        <v>3.856335403753079</v>
      </c>
      <c r="AJ20" s="305">
        <v>8.2544521863589668E-2</v>
      </c>
      <c r="AK20" s="306">
        <v>532</v>
      </c>
      <c r="AL20" s="432">
        <v>3.0412028287644608</v>
      </c>
      <c r="AM20" s="305">
        <v>7.7299389480993116E-2</v>
      </c>
      <c r="AN20" s="306">
        <v>532</v>
      </c>
      <c r="AO20" s="432">
        <v>2.11005535167673</v>
      </c>
      <c r="AP20" s="305">
        <v>8.0489109970094647E-2</v>
      </c>
      <c r="AQ20" s="306">
        <v>528</v>
      </c>
      <c r="AR20" s="432">
        <v>2.3761273092755681</v>
      </c>
      <c r="AS20" s="305">
        <v>0.1010344899034787</v>
      </c>
      <c r="AT20" s="307">
        <v>354</v>
      </c>
    </row>
    <row r="21" spans="1:46" ht="15" customHeight="1">
      <c r="A21" s="281" t="s">
        <v>97</v>
      </c>
      <c r="B21" s="433">
        <v>3.0551277735512978</v>
      </c>
      <c r="C21" s="310">
        <v>9.654440540079548E-2</v>
      </c>
      <c r="D21" s="311">
        <v>471</v>
      </c>
      <c r="E21" s="433">
        <v>2.985885700267171</v>
      </c>
      <c r="F21" s="310">
        <v>7.9468088342994417E-2</v>
      </c>
      <c r="G21" s="311">
        <v>469</v>
      </c>
      <c r="H21" s="433">
        <v>3.5997284179932501</v>
      </c>
      <c r="I21" s="310">
        <v>8.1579836019697885E-2</v>
      </c>
      <c r="J21" s="311">
        <v>471</v>
      </c>
      <c r="K21" s="597">
        <v>3.2293565675696518</v>
      </c>
      <c r="L21" s="310">
        <v>9.0930570163510693E-2</v>
      </c>
      <c r="M21" s="311">
        <v>471</v>
      </c>
      <c r="N21" s="433">
        <v>4.2239075687575633</v>
      </c>
      <c r="O21" s="310">
        <v>7.8716410893346536E-2</v>
      </c>
      <c r="P21" s="311">
        <v>471</v>
      </c>
      <c r="Q21" s="597">
        <v>3.5368933412662522</v>
      </c>
      <c r="R21" s="310">
        <v>9.1492774280632461E-2</v>
      </c>
      <c r="S21" s="311">
        <v>467</v>
      </c>
      <c r="T21" s="433">
        <v>3.509252358901727</v>
      </c>
      <c r="U21" s="310">
        <v>9.2411434497145714E-2</v>
      </c>
      <c r="V21" s="311">
        <v>473</v>
      </c>
      <c r="W21" s="433">
        <v>2.7704594465140668</v>
      </c>
      <c r="X21" s="310">
        <v>0.11012150383538941</v>
      </c>
      <c r="Y21" s="311">
        <v>468</v>
      </c>
      <c r="Z21" s="433">
        <v>3.595661491745926</v>
      </c>
      <c r="AA21" s="310">
        <v>7.6225303782735399E-2</v>
      </c>
      <c r="AB21" s="311">
        <v>471</v>
      </c>
      <c r="AC21" s="433">
        <v>2.9654373075844598</v>
      </c>
      <c r="AD21" s="310">
        <v>8.7098801940293444E-2</v>
      </c>
      <c r="AE21" s="311">
        <v>473</v>
      </c>
      <c r="AF21" s="433">
        <v>3.431426810735215</v>
      </c>
      <c r="AG21" s="310">
        <v>9.1992778660055591E-2</v>
      </c>
      <c r="AH21" s="311">
        <v>471</v>
      </c>
      <c r="AI21" s="433">
        <v>3.806107115475224</v>
      </c>
      <c r="AJ21" s="310">
        <v>9.1097053082904861E-2</v>
      </c>
      <c r="AK21" s="311">
        <v>473</v>
      </c>
      <c r="AL21" s="597">
        <v>3.2914261560027489</v>
      </c>
      <c r="AM21" s="310">
        <v>8.4029936556917942E-2</v>
      </c>
      <c r="AN21" s="311">
        <v>467</v>
      </c>
      <c r="AO21" s="597">
        <v>2.3323389266848338</v>
      </c>
      <c r="AP21" s="310">
        <v>9.31715882162438E-2</v>
      </c>
      <c r="AQ21" s="311">
        <v>459</v>
      </c>
      <c r="AR21" s="597">
        <v>2.5970939114550919</v>
      </c>
      <c r="AS21" s="310">
        <v>0.1202658488278929</v>
      </c>
      <c r="AT21" s="312">
        <v>330</v>
      </c>
    </row>
    <row r="22" spans="1:46" ht="15" customHeight="1">
      <c r="A22" s="276" t="s">
        <v>98</v>
      </c>
      <c r="B22" s="432">
        <v>3.0907390494492688</v>
      </c>
      <c r="C22" s="305">
        <v>8.5363428027281502E-2</v>
      </c>
      <c r="D22" s="306">
        <v>560</v>
      </c>
      <c r="E22" s="432">
        <v>2.825889113791042</v>
      </c>
      <c r="F22" s="305">
        <v>8.1286536558490621E-2</v>
      </c>
      <c r="G22" s="306">
        <v>558</v>
      </c>
      <c r="H22" s="432">
        <v>3.5627757477875628</v>
      </c>
      <c r="I22" s="305">
        <v>7.6219250923226955E-2</v>
      </c>
      <c r="J22" s="306">
        <v>567</v>
      </c>
      <c r="K22" s="598">
        <v>3.1831935794532402</v>
      </c>
      <c r="L22" s="305">
        <v>8.3058317756824401E-2</v>
      </c>
      <c r="M22" s="306">
        <v>566</v>
      </c>
      <c r="N22" s="432">
        <v>4.205200793630314</v>
      </c>
      <c r="O22" s="305">
        <v>7.7825880671785211E-2</v>
      </c>
      <c r="P22" s="306">
        <v>568</v>
      </c>
      <c r="Q22" s="432">
        <v>3.4453000913985541</v>
      </c>
      <c r="R22" s="305">
        <v>8.0563261136379835E-2</v>
      </c>
      <c r="S22" s="306">
        <v>561</v>
      </c>
      <c r="T22" s="432">
        <v>3.2707817916423418</v>
      </c>
      <c r="U22" s="305">
        <v>8.6620142844673204E-2</v>
      </c>
      <c r="V22" s="306">
        <v>565</v>
      </c>
      <c r="W22" s="432">
        <v>2.3609492281273829</v>
      </c>
      <c r="X22" s="305">
        <v>7.6736080574304852E-2</v>
      </c>
      <c r="Y22" s="306">
        <v>559</v>
      </c>
      <c r="Z22" s="432">
        <v>3.408865607166458</v>
      </c>
      <c r="AA22" s="305">
        <v>7.9853747015598456E-2</v>
      </c>
      <c r="AB22" s="306">
        <v>566</v>
      </c>
      <c r="AC22" s="432">
        <v>2.7524586802055691</v>
      </c>
      <c r="AD22" s="305">
        <v>7.7132752803873619E-2</v>
      </c>
      <c r="AE22" s="306">
        <v>565</v>
      </c>
      <c r="AF22" s="432">
        <v>3.217490962135185</v>
      </c>
      <c r="AG22" s="305">
        <v>8.2808738639950044E-2</v>
      </c>
      <c r="AH22" s="306">
        <v>564</v>
      </c>
      <c r="AI22" s="432">
        <v>3.6322298765467189</v>
      </c>
      <c r="AJ22" s="305">
        <v>8.4251480477827517E-2</v>
      </c>
      <c r="AK22" s="306">
        <v>562</v>
      </c>
      <c r="AL22" s="432">
        <v>3.119336356459288</v>
      </c>
      <c r="AM22" s="305">
        <v>8.6707072770168633E-2</v>
      </c>
      <c r="AN22" s="306">
        <v>567</v>
      </c>
      <c r="AO22" s="432">
        <v>2.3694453000088331</v>
      </c>
      <c r="AP22" s="305">
        <v>9.3025436088972527E-2</v>
      </c>
      <c r="AQ22" s="306">
        <v>564</v>
      </c>
      <c r="AR22" s="432">
        <v>2.534107949975255</v>
      </c>
      <c r="AS22" s="305">
        <v>0.1035042351039421</v>
      </c>
      <c r="AT22" s="307">
        <v>382</v>
      </c>
    </row>
    <row r="23" spans="1:46" ht="15" customHeight="1" thickBot="1">
      <c r="A23" s="286" t="s">
        <v>99</v>
      </c>
      <c r="B23" s="434">
        <v>3.099190475682378</v>
      </c>
      <c r="C23" s="320">
        <v>7.2550339511018719E-2</v>
      </c>
      <c r="D23" s="321">
        <v>541</v>
      </c>
      <c r="E23" s="599">
        <v>2.7999508129592341</v>
      </c>
      <c r="F23" s="320">
        <v>7.2037796035814658E-2</v>
      </c>
      <c r="G23" s="321">
        <v>543</v>
      </c>
      <c r="H23" s="599">
        <v>3.4536860426984588</v>
      </c>
      <c r="I23" s="320">
        <v>7.1776270279717627E-2</v>
      </c>
      <c r="J23" s="321">
        <v>542</v>
      </c>
      <c r="K23" s="599">
        <v>3.2780234248241999</v>
      </c>
      <c r="L23" s="320">
        <v>7.4391854574180794E-2</v>
      </c>
      <c r="M23" s="321">
        <v>540</v>
      </c>
      <c r="N23" s="434">
        <v>4.1824748866790022</v>
      </c>
      <c r="O23" s="320">
        <v>7.1848503569575242E-2</v>
      </c>
      <c r="P23" s="321">
        <v>544</v>
      </c>
      <c r="Q23" s="434">
        <v>3.3739656326491492</v>
      </c>
      <c r="R23" s="320">
        <v>8.1080021345686912E-2</v>
      </c>
      <c r="S23" s="321">
        <v>535</v>
      </c>
      <c r="T23" s="434">
        <v>3.520451029625852</v>
      </c>
      <c r="U23" s="320">
        <v>8.1582812777345234E-2</v>
      </c>
      <c r="V23" s="321">
        <v>545</v>
      </c>
      <c r="W23" s="434">
        <v>2.8438959037062821</v>
      </c>
      <c r="X23" s="320">
        <v>8.9562611687192761E-2</v>
      </c>
      <c r="Y23" s="321">
        <v>544</v>
      </c>
      <c r="Z23" s="434">
        <v>3.5705480832662819</v>
      </c>
      <c r="AA23" s="320">
        <v>7.438644244837396E-2</v>
      </c>
      <c r="AB23" s="321">
        <v>546</v>
      </c>
      <c r="AC23" s="434">
        <v>2.8343238873338441</v>
      </c>
      <c r="AD23" s="320">
        <v>7.8280000277237402E-2</v>
      </c>
      <c r="AE23" s="321">
        <v>537</v>
      </c>
      <c r="AF23" s="434">
        <v>3.2150817969719352</v>
      </c>
      <c r="AG23" s="320">
        <v>8.2542983921836122E-2</v>
      </c>
      <c r="AH23" s="321">
        <v>538</v>
      </c>
      <c r="AI23" s="434">
        <v>3.6283270400276608</v>
      </c>
      <c r="AJ23" s="320">
        <v>8.1972560306250483E-2</v>
      </c>
      <c r="AK23" s="321">
        <v>540</v>
      </c>
      <c r="AL23" s="599">
        <v>3.1880130694362152</v>
      </c>
      <c r="AM23" s="320">
        <v>8.5394297286560075E-2</v>
      </c>
      <c r="AN23" s="321">
        <v>536</v>
      </c>
      <c r="AO23" s="599">
        <v>2.3868332133654371</v>
      </c>
      <c r="AP23" s="320">
        <v>9.9093067011006772E-2</v>
      </c>
      <c r="AQ23" s="321">
        <v>535</v>
      </c>
      <c r="AR23" s="599">
        <v>2.5534005489454268</v>
      </c>
      <c r="AS23" s="320">
        <v>0.1081980128715286</v>
      </c>
      <c r="AT23" s="322">
        <v>348</v>
      </c>
    </row>
    <row r="24" spans="1:46" ht="15" customHeight="1">
      <c r="A24" s="291" t="s">
        <v>100</v>
      </c>
      <c r="B24" s="407">
        <v>3.0730687933292691</v>
      </c>
      <c r="C24" s="333">
        <v>3.4170883044081293E-2</v>
      </c>
      <c r="D24" s="334">
        <v>3966</v>
      </c>
      <c r="E24" s="407">
        <v>2.9178798846561391</v>
      </c>
      <c r="F24" s="333">
        <v>3.3260333918587973E-2</v>
      </c>
      <c r="G24" s="334">
        <v>3957</v>
      </c>
      <c r="H24" s="407">
        <v>3.6507487635002711</v>
      </c>
      <c r="I24" s="333">
        <v>3.3853412662783758E-2</v>
      </c>
      <c r="J24" s="334">
        <v>3977</v>
      </c>
      <c r="K24" s="600">
        <v>3.2720068138670202</v>
      </c>
      <c r="L24" s="333">
        <v>3.5294910441886762E-2</v>
      </c>
      <c r="M24" s="334">
        <v>3962</v>
      </c>
      <c r="N24" s="600">
        <v>4.2945781262549216</v>
      </c>
      <c r="O24" s="333">
        <v>3.3154075401022352E-2</v>
      </c>
      <c r="P24" s="334">
        <v>3991</v>
      </c>
      <c r="Q24" s="600">
        <v>3.5051856864119011</v>
      </c>
      <c r="R24" s="333">
        <v>3.6724749932432382E-2</v>
      </c>
      <c r="S24" s="334">
        <v>3958</v>
      </c>
      <c r="T24" s="600">
        <v>3.3031230524644379</v>
      </c>
      <c r="U24" s="333">
        <v>3.548100714972021E-2</v>
      </c>
      <c r="V24" s="334">
        <v>3974</v>
      </c>
      <c r="W24" s="600">
        <v>2.603952993332542</v>
      </c>
      <c r="X24" s="333">
        <v>3.4866268247594007E-2</v>
      </c>
      <c r="Y24" s="334">
        <v>3944</v>
      </c>
      <c r="Z24" s="407">
        <v>3.5003153866923959</v>
      </c>
      <c r="AA24" s="333">
        <v>3.3390396499188159E-2</v>
      </c>
      <c r="AB24" s="334">
        <v>3964</v>
      </c>
      <c r="AC24" s="407">
        <v>2.9115157698811709</v>
      </c>
      <c r="AD24" s="333">
        <v>3.4170319258403192E-2</v>
      </c>
      <c r="AE24" s="334">
        <v>3977</v>
      </c>
      <c r="AF24" s="600">
        <v>3.4982299923926239</v>
      </c>
      <c r="AG24" s="333">
        <v>3.6103561003510531E-2</v>
      </c>
      <c r="AH24" s="334">
        <v>3976</v>
      </c>
      <c r="AI24" s="407">
        <v>3.7875857259889609</v>
      </c>
      <c r="AJ24" s="333">
        <v>3.6395089185950719E-2</v>
      </c>
      <c r="AK24" s="334">
        <v>3990</v>
      </c>
      <c r="AL24" s="407">
        <v>3.2693732927891221</v>
      </c>
      <c r="AM24" s="333">
        <v>3.7754184125497192E-2</v>
      </c>
      <c r="AN24" s="334">
        <v>3968</v>
      </c>
      <c r="AO24" s="600">
        <v>2.5115043197200531</v>
      </c>
      <c r="AP24" s="333">
        <v>4.040807593193492E-2</v>
      </c>
      <c r="AQ24" s="334">
        <v>3947</v>
      </c>
      <c r="AR24" s="600">
        <v>2.5874482091090059</v>
      </c>
      <c r="AS24" s="333">
        <v>4.8386283257918133E-2</v>
      </c>
      <c r="AT24" s="335">
        <v>2800</v>
      </c>
    </row>
    <row r="25" spans="1:46" ht="15" customHeight="1">
      <c r="A25" s="291" t="s">
        <v>101</v>
      </c>
      <c r="B25" s="407">
        <v>3.1056938331147079</v>
      </c>
      <c r="C25" s="333">
        <v>3.9091809863129059E-2</v>
      </c>
      <c r="D25" s="334">
        <v>2860</v>
      </c>
      <c r="E25" s="407">
        <v>2.9395514701956902</v>
      </c>
      <c r="F25" s="333">
        <v>3.5207299532174642E-2</v>
      </c>
      <c r="G25" s="334">
        <v>2849</v>
      </c>
      <c r="H25" s="600">
        <v>3.5472529179515111</v>
      </c>
      <c r="I25" s="333">
        <v>3.9242280909199047E-2</v>
      </c>
      <c r="J25" s="334">
        <v>2858</v>
      </c>
      <c r="K25" s="600">
        <v>3.2296808397801571</v>
      </c>
      <c r="L25" s="333">
        <v>3.8086836216219763E-2</v>
      </c>
      <c r="M25" s="334">
        <v>2859</v>
      </c>
      <c r="N25" s="407">
        <v>4.1681219407678647</v>
      </c>
      <c r="O25" s="333">
        <v>4.0023787854336877E-2</v>
      </c>
      <c r="P25" s="334">
        <v>2862</v>
      </c>
      <c r="Q25" s="600">
        <v>3.443033228160687</v>
      </c>
      <c r="R25" s="333">
        <v>4.0787008299543757E-2</v>
      </c>
      <c r="S25" s="334">
        <v>2858</v>
      </c>
      <c r="T25" s="600">
        <v>3.3588321117650248</v>
      </c>
      <c r="U25" s="333">
        <v>4.0710753176036313E-2</v>
      </c>
      <c r="V25" s="334">
        <v>2862</v>
      </c>
      <c r="W25" s="407">
        <v>2.5266126036260208</v>
      </c>
      <c r="X25" s="333">
        <v>4.0989804705041898E-2</v>
      </c>
      <c r="Y25" s="334">
        <v>2844</v>
      </c>
      <c r="Z25" s="600">
        <v>3.4319248737797898</v>
      </c>
      <c r="AA25" s="333">
        <v>3.7081569285397291E-2</v>
      </c>
      <c r="AB25" s="334">
        <v>2861</v>
      </c>
      <c r="AC25" s="600">
        <v>2.8464551728453951</v>
      </c>
      <c r="AD25" s="333">
        <v>4.0685814573699533E-2</v>
      </c>
      <c r="AE25" s="334">
        <v>2848</v>
      </c>
      <c r="AF25" s="407">
        <v>3.3667800028693651</v>
      </c>
      <c r="AG25" s="333">
        <v>4.1920464480424927E-2</v>
      </c>
      <c r="AH25" s="334">
        <v>2856</v>
      </c>
      <c r="AI25" s="600">
        <v>3.7064509506294891</v>
      </c>
      <c r="AJ25" s="333">
        <v>4.1492463907019612E-2</v>
      </c>
      <c r="AK25" s="334">
        <v>2860</v>
      </c>
      <c r="AL25" s="407">
        <v>3.1408646224716179</v>
      </c>
      <c r="AM25" s="333">
        <v>4.075176055946797E-2</v>
      </c>
      <c r="AN25" s="334">
        <v>2844</v>
      </c>
      <c r="AO25" s="600">
        <v>2.3495051432439609</v>
      </c>
      <c r="AP25" s="333">
        <v>4.6377814362665283E-2</v>
      </c>
      <c r="AQ25" s="334">
        <v>2819</v>
      </c>
      <c r="AR25" s="600">
        <v>2.4629590382853972</v>
      </c>
      <c r="AS25" s="333">
        <v>5.3468986170933937E-2</v>
      </c>
      <c r="AT25" s="335">
        <v>1888</v>
      </c>
    </row>
    <row r="26" spans="1:46" ht="15" customHeight="1">
      <c r="A26" s="296" t="s">
        <v>102</v>
      </c>
      <c r="B26" s="412">
        <v>3.079757392543041</v>
      </c>
      <c r="C26" s="325">
        <v>2.8327980839704552E-2</v>
      </c>
      <c r="D26" s="326">
        <v>6826</v>
      </c>
      <c r="E26" s="412">
        <v>2.9223077056805269</v>
      </c>
      <c r="F26" s="325">
        <v>2.7423556276036459E-2</v>
      </c>
      <c r="G26" s="326">
        <v>6806</v>
      </c>
      <c r="H26" s="412">
        <v>3.629573710929181</v>
      </c>
      <c r="I26" s="325">
        <v>2.8104036166032981E-2</v>
      </c>
      <c r="J26" s="326">
        <v>6835</v>
      </c>
      <c r="K26" s="601">
        <v>3.2633055060817489</v>
      </c>
      <c r="L26" s="325">
        <v>2.9113526646558741E-2</v>
      </c>
      <c r="M26" s="326">
        <v>6821</v>
      </c>
      <c r="N26" s="601">
        <v>4.2687657770002652</v>
      </c>
      <c r="O26" s="325">
        <v>2.7618649587364399E-2</v>
      </c>
      <c r="P26" s="326">
        <v>6853</v>
      </c>
      <c r="Q26" s="601">
        <v>3.492415643616928</v>
      </c>
      <c r="R26" s="325">
        <v>3.0365069697472921E-2</v>
      </c>
      <c r="S26" s="326">
        <v>6816</v>
      </c>
      <c r="T26" s="601">
        <v>3.3145098390536152</v>
      </c>
      <c r="U26" s="325">
        <v>2.9432442456906089E-2</v>
      </c>
      <c r="V26" s="326">
        <v>6836</v>
      </c>
      <c r="W26" s="601">
        <v>2.5881080196451438</v>
      </c>
      <c r="X26" s="325">
        <v>2.8965500478939279E-2</v>
      </c>
      <c r="Y26" s="326">
        <v>6788</v>
      </c>
      <c r="Z26" s="412">
        <v>3.486277274898149</v>
      </c>
      <c r="AA26" s="325">
        <v>2.760038987090975E-2</v>
      </c>
      <c r="AB26" s="326">
        <v>6825</v>
      </c>
      <c r="AC26" s="412">
        <v>2.8982481998956899</v>
      </c>
      <c r="AD26" s="325">
        <v>2.8438164837628989E-2</v>
      </c>
      <c r="AE26" s="326">
        <v>6825</v>
      </c>
      <c r="AF26" s="601">
        <v>3.4714203796777161</v>
      </c>
      <c r="AG26" s="325">
        <v>2.998482505148372E-2</v>
      </c>
      <c r="AH26" s="326">
        <v>6832</v>
      </c>
      <c r="AI26" s="412">
        <v>3.7709754001041622</v>
      </c>
      <c r="AJ26" s="325">
        <v>3.0159738314490099E-2</v>
      </c>
      <c r="AK26" s="326">
        <v>6850</v>
      </c>
      <c r="AL26" s="412">
        <v>3.2430579870071892</v>
      </c>
      <c r="AM26" s="325">
        <v>3.1163039004704549E-2</v>
      </c>
      <c r="AN26" s="326">
        <v>6812</v>
      </c>
      <c r="AO26" s="601">
        <v>2.4784731992767579</v>
      </c>
      <c r="AP26" s="325">
        <v>3.3510806301141199E-2</v>
      </c>
      <c r="AQ26" s="326">
        <v>6766</v>
      </c>
      <c r="AR26" s="601">
        <v>2.5637288749115918</v>
      </c>
      <c r="AS26" s="325">
        <v>4.0469982792520051E-2</v>
      </c>
      <c r="AT26" s="327">
        <v>4688</v>
      </c>
    </row>
    <row r="27" spans="1:46" ht="15" customHeight="1">
      <c r="A27" s="1162" t="s">
        <v>147</v>
      </c>
      <c r="B27" s="1162" t="s">
        <v>148</v>
      </c>
      <c r="C27" s="1162" t="s">
        <v>148</v>
      </c>
      <c r="D27" s="1162" t="s">
        <v>148</v>
      </c>
      <c r="E27" s="1162" t="s">
        <v>148</v>
      </c>
      <c r="F27" s="1162" t="s">
        <v>148</v>
      </c>
      <c r="G27" s="1162" t="s">
        <v>148</v>
      </c>
      <c r="H27" s="1162" t="s">
        <v>148</v>
      </c>
      <c r="I27" s="1162" t="s">
        <v>148</v>
      </c>
      <c r="J27" s="1162" t="s">
        <v>148</v>
      </c>
      <c r="K27" s="1162" t="s">
        <v>148</v>
      </c>
      <c r="L27" s="1162" t="s">
        <v>148</v>
      </c>
      <c r="M27" s="1162" t="s">
        <v>148</v>
      </c>
      <c r="N27" s="1162" t="s">
        <v>148</v>
      </c>
      <c r="O27" s="1162" t="s">
        <v>148</v>
      </c>
      <c r="P27" s="1162" t="s">
        <v>148</v>
      </c>
      <c r="Q27" s="1162" t="s">
        <v>148</v>
      </c>
      <c r="R27" s="1162" t="s">
        <v>148</v>
      </c>
      <c r="S27" s="1162" t="s">
        <v>148</v>
      </c>
      <c r="T27" s="1162" t="s">
        <v>148</v>
      </c>
      <c r="U27" s="1162" t="s">
        <v>148</v>
      </c>
      <c r="V27" s="1162" t="s">
        <v>148</v>
      </c>
      <c r="W27" s="1162" t="s">
        <v>148</v>
      </c>
      <c r="X27" s="1162" t="s">
        <v>148</v>
      </c>
      <c r="Y27" s="1162" t="s">
        <v>148</v>
      </c>
      <c r="Z27" s="1162" t="s">
        <v>148</v>
      </c>
      <c r="AA27" s="1162" t="s">
        <v>148</v>
      </c>
      <c r="AB27" s="1162" t="s">
        <v>148</v>
      </c>
      <c r="AC27" s="1162" t="s">
        <v>148</v>
      </c>
      <c r="AD27" s="1162" t="s">
        <v>148</v>
      </c>
      <c r="AE27" s="1162" t="s">
        <v>148</v>
      </c>
      <c r="AF27" s="1162" t="s">
        <v>148</v>
      </c>
      <c r="AG27" s="1162" t="s">
        <v>148</v>
      </c>
      <c r="AH27" s="1162" t="s">
        <v>148</v>
      </c>
      <c r="AI27" s="1162" t="s">
        <v>148</v>
      </c>
      <c r="AJ27" s="1162" t="s">
        <v>148</v>
      </c>
      <c r="AK27" s="1162" t="s">
        <v>148</v>
      </c>
      <c r="AL27" s="1162" t="s">
        <v>148</v>
      </c>
      <c r="AM27" s="1162" t="s">
        <v>148</v>
      </c>
      <c r="AN27" s="1162" t="s">
        <v>148</v>
      </c>
      <c r="AO27" s="1162" t="s">
        <v>148</v>
      </c>
      <c r="AP27" s="1162" t="s">
        <v>148</v>
      </c>
      <c r="AQ27" s="1162" t="s">
        <v>148</v>
      </c>
      <c r="AR27" s="1162" t="s">
        <v>148</v>
      </c>
      <c r="AS27" s="1162" t="s">
        <v>148</v>
      </c>
      <c r="AT27" s="1162" t="s">
        <v>148</v>
      </c>
    </row>
    <row r="28" spans="1:46" ht="15" customHeight="1">
      <c r="A28" s="1162" t="s">
        <v>613</v>
      </c>
      <c r="B28" s="1162" t="s">
        <v>105</v>
      </c>
      <c r="C28" s="1162" t="s">
        <v>105</v>
      </c>
      <c r="D28" s="1162" t="s">
        <v>105</v>
      </c>
      <c r="E28" s="1162" t="s">
        <v>105</v>
      </c>
      <c r="F28" s="1162" t="s">
        <v>105</v>
      </c>
      <c r="G28" s="1162" t="s">
        <v>105</v>
      </c>
      <c r="H28" s="1162" t="s">
        <v>105</v>
      </c>
      <c r="I28" s="1162" t="s">
        <v>105</v>
      </c>
      <c r="J28" s="1162" t="s">
        <v>105</v>
      </c>
      <c r="K28" s="1162" t="s">
        <v>105</v>
      </c>
      <c r="L28" s="1162" t="s">
        <v>105</v>
      </c>
      <c r="M28" s="1162" t="s">
        <v>105</v>
      </c>
      <c r="N28" s="1162" t="s">
        <v>105</v>
      </c>
      <c r="O28" s="1162" t="s">
        <v>105</v>
      </c>
      <c r="P28" s="1162" t="s">
        <v>105</v>
      </c>
      <c r="Q28" s="1162" t="s">
        <v>105</v>
      </c>
      <c r="R28" s="1162" t="s">
        <v>105</v>
      </c>
      <c r="S28" s="1162" t="s">
        <v>105</v>
      </c>
      <c r="T28" s="1162" t="s">
        <v>105</v>
      </c>
      <c r="U28" s="1162" t="s">
        <v>105</v>
      </c>
      <c r="V28" s="1162" t="s">
        <v>105</v>
      </c>
      <c r="W28" s="1162" t="s">
        <v>105</v>
      </c>
      <c r="X28" s="1162" t="s">
        <v>105</v>
      </c>
      <c r="Y28" s="1162" t="s">
        <v>105</v>
      </c>
      <c r="Z28" s="1162" t="s">
        <v>105</v>
      </c>
      <c r="AA28" s="1162" t="s">
        <v>105</v>
      </c>
      <c r="AB28" s="1162" t="s">
        <v>105</v>
      </c>
      <c r="AC28" s="1162" t="s">
        <v>105</v>
      </c>
      <c r="AD28" s="1162" t="s">
        <v>105</v>
      </c>
      <c r="AE28" s="1162" t="s">
        <v>105</v>
      </c>
      <c r="AF28" s="1162" t="s">
        <v>105</v>
      </c>
      <c r="AG28" s="1162" t="s">
        <v>105</v>
      </c>
      <c r="AH28" s="1162" t="s">
        <v>105</v>
      </c>
      <c r="AI28" s="1162" t="s">
        <v>105</v>
      </c>
      <c r="AJ28" s="1162" t="s">
        <v>105</v>
      </c>
      <c r="AK28" s="1162" t="s">
        <v>105</v>
      </c>
      <c r="AL28" s="1162" t="s">
        <v>105</v>
      </c>
      <c r="AM28" s="1162" t="s">
        <v>105</v>
      </c>
      <c r="AN28" s="1162" t="s">
        <v>105</v>
      </c>
      <c r="AO28" s="1162" t="s">
        <v>105</v>
      </c>
      <c r="AP28" s="1162" t="s">
        <v>105</v>
      </c>
      <c r="AQ28" s="1162" t="s">
        <v>105</v>
      </c>
      <c r="AR28" s="1162" t="s">
        <v>105</v>
      </c>
      <c r="AS28" s="1162" t="s">
        <v>105</v>
      </c>
      <c r="AT28" s="1162" t="s">
        <v>105</v>
      </c>
    </row>
    <row r="29" spans="1:46" ht="15" customHeight="1">
      <c r="A29" s="1162" t="s">
        <v>149</v>
      </c>
      <c r="B29" s="1162" t="s">
        <v>149</v>
      </c>
      <c r="C29" s="1162" t="s">
        <v>149</v>
      </c>
      <c r="D29" s="1162" t="s">
        <v>149</v>
      </c>
      <c r="E29" s="1162" t="s">
        <v>149</v>
      </c>
      <c r="F29" s="1162" t="s">
        <v>149</v>
      </c>
      <c r="G29" s="1162" t="s">
        <v>149</v>
      </c>
      <c r="H29" s="1162" t="s">
        <v>149</v>
      </c>
      <c r="I29" s="1162" t="s">
        <v>149</v>
      </c>
      <c r="J29" s="1162" t="s">
        <v>149</v>
      </c>
      <c r="K29" s="1162" t="s">
        <v>149</v>
      </c>
      <c r="L29" s="1162" t="s">
        <v>149</v>
      </c>
      <c r="M29" s="1162" t="s">
        <v>149</v>
      </c>
      <c r="N29" s="1162" t="s">
        <v>149</v>
      </c>
      <c r="O29" s="1162" t="s">
        <v>149</v>
      </c>
      <c r="P29" s="1162" t="s">
        <v>149</v>
      </c>
      <c r="Q29" s="1162" t="s">
        <v>149</v>
      </c>
      <c r="R29" s="1162" t="s">
        <v>149</v>
      </c>
      <c r="S29" s="1162" t="s">
        <v>149</v>
      </c>
      <c r="T29" s="1162" t="s">
        <v>149</v>
      </c>
      <c r="U29" s="1162" t="s">
        <v>149</v>
      </c>
      <c r="V29" s="1162" t="s">
        <v>149</v>
      </c>
      <c r="W29" s="1162" t="s">
        <v>149</v>
      </c>
      <c r="X29" s="1162" t="s">
        <v>149</v>
      </c>
      <c r="Y29" s="1162" t="s">
        <v>149</v>
      </c>
      <c r="Z29" s="1162" t="s">
        <v>149</v>
      </c>
      <c r="AA29" s="1162" t="s">
        <v>149</v>
      </c>
      <c r="AB29" s="1162" t="s">
        <v>149</v>
      </c>
      <c r="AC29" s="1162" t="s">
        <v>149</v>
      </c>
      <c r="AD29" s="1162" t="s">
        <v>149</v>
      </c>
      <c r="AE29" s="1162" t="s">
        <v>149</v>
      </c>
      <c r="AF29" s="1162" t="s">
        <v>149</v>
      </c>
      <c r="AG29" s="1162" t="s">
        <v>149</v>
      </c>
      <c r="AH29" s="1162" t="s">
        <v>149</v>
      </c>
      <c r="AI29" s="1162" t="s">
        <v>149</v>
      </c>
      <c r="AJ29" s="1162" t="s">
        <v>149</v>
      </c>
      <c r="AK29" s="1162" t="s">
        <v>149</v>
      </c>
      <c r="AL29" s="1162" t="s">
        <v>149</v>
      </c>
      <c r="AM29" s="1162" t="s">
        <v>149</v>
      </c>
      <c r="AN29" s="1162" t="s">
        <v>149</v>
      </c>
      <c r="AO29" s="1162" t="s">
        <v>149</v>
      </c>
      <c r="AP29" s="1162" t="s">
        <v>149</v>
      </c>
      <c r="AQ29" s="1162" t="s">
        <v>149</v>
      </c>
      <c r="AR29" s="1162" t="s">
        <v>149</v>
      </c>
      <c r="AS29" s="1162" t="s">
        <v>149</v>
      </c>
      <c r="AT29" s="1162" t="s">
        <v>149</v>
      </c>
    </row>
    <row r="31" spans="1:46" s="596" customFormat="1" ht="24" customHeight="1">
      <c r="A31" s="1156">
        <v>2020</v>
      </c>
      <c r="B31" s="1156"/>
      <c r="C31" s="1156"/>
      <c r="D31" s="1156"/>
      <c r="E31" s="1156"/>
      <c r="F31" s="1156"/>
      <c r="G31" s="1156"/>
      <c r="H31" s="1156"/>
      <c r="I31" s="1156"/>
      <c r="J31" s="1156"/>
      <c r="K31" s="1156"/>
      <c r="L31" s="1156"/>
      <c r="M31" s="1156"/>
      <c r="N31" s="1156"/>
      <c r="O31" s="1156"/>
      <c r="P31" s="1156"/>
      <c r="Q31" s="1156"/>
      <c r="R31" s="1156"/>
      <c r="S31" s="1156"/>
      <c r="T31" s="1156"/>
      <c r="U31" s="1156"/>
      <c r="V31" s="1156"/>
      <c r="W31" s="1156"/>
      <c r="X31" s="1156"/>
      <c r="Y31" s="1156"/>
      <c r="Z31" s="1156"/>
      <c r="AA31" s="1156"/>
      <c r="AB31" s="1156"/>
      <c r="AC31" s="1156"/>
      <c r="AD31" s="1156"/>
      <c r="AE31" s="1156"/>
      <c r="AF31" s="1156"/>
      <c r="AG31" s="1156"/>
      <c r="AH31" s="1156"/>
      <c r="AI31" s="1156"/>
      <c r="AJ31" s="1156"/>
      <c r="AK31" s="1156"/>
      <c r="AL31" s="1156"/>
      <c r="AM31" s="1156"/>
      <c r="AN31" s="1156"/>
      <c r="AO31" s="1156"/>
      <c r="AP31" s="1156"/>
      <c r="AQ31" s="1156"/>
      <c r="AR31" s="1156"/>
      <c r="AS31" s="1156"/>
      <c r="AT31" s="1156"/>
    </row>
    <row r="33" spans="1:46" ht="15" customHeight="1">
      <c r="A33" s="1223" t="s">
        <v>433</v>
      </c>
      <c r="B33" s="1223"/>
      <c r="C33" s="1223"/>
      <c r="D33" s="1223"/>
      <c r="E33" s="1223"/>
      <c r="F33" s="1223"/>
      <c r="G33" s="1223"/>
      <c r="H33" s="1223"/>
      <c r="I33" s="1223"/>
      <c r="J33" s="1223"/>
      <c r="K33" s="1223"/>
      <c r="L33" s="1223"/>
      <c r="M33" s="1223"/>
      <c r="N33" s="1223"/>
      <c r="O33" s="1223"/>
      <c r="P33" s="1223"/>
      <c r="Q33" s="1223"/>
      <c r="R33" s="1223"/>
      <c r="S33" s="1223"/>
      <c r="T33" s="1223"/>
      <c r="U33" s="1223"/>
      <c r="V33" s="1223"/>
      <c r="W33" s="1223"/>
      <c r="X33" s="1223"/>
      <c r="Y33" s="1223"/>
      <c r="Z33" s="1223"/>
      <c r="AA33" s="1223"/>
      <c r="AB33" s="1223"/>
      <c r="AC33" s="1223"/>
      <c r="AD33" s="1223"/>
      <c r="AE33" s="1223"/>
      <c r="AF33" s="1223"/>
      <c r="AG33" s="1223"/>
      <c r="AH33" s="1223"/>
      <c r="AI33" s="1223"/>
      <c r="AJ33" s="1223"/>
      <c r="AK33" s="1223"/>
      <c r="AL33" s="1223"/>
      <c r="AM33" s="1223"/>
      <c r="AN33" s="1223"/>
      <c r="AO33" s="1223"/>
      <c r="AP33" s="1223"/>
      <c r="AQ33" s="1223"/>
      <c r="AR33" s="1223"/>
      <c r="AS33" s="1223"/>
      <c r="AT33" s="1223"/>
    </row>
    <row r="34" spans="1:46" s="590" customFormat="1" ht="42.75" customHeight="1" thickBot="1">
      <c r="A34" s="1164" t="s">
        <v>311</v>
      </c>
      <c r="B34" s="1157" t="s">
        <v>383</v>
      </c>
      <c r="C34" s="1157" t="s">
        <v>132</v>
      </c>
      <c r="D34" s="1157" t="s">
        <v>132</v>
      </c>
      <c r="E34" s="1157" t="s">
        <v>384</v>
      </c>
      <c r="F34" s="1157" t="s">
        <v>133</v>
      </c>
      <c r="G34" s="1157" t="s">
        <v>133</v>
      </c>
      <c r="H34" s="1157" t="s">
        <v>618</v>
      </c>
      <c r="I34" s="1157" t="s">
        <v>134</v>
      </c>
      <c r="J34" s="1157" t="s">
        <v>134</v>
      </c>
      <c r="K34" s="1157" t="s">
        <v>385</v>
      </c>
      <c r="L34" s="1157" t="s">
        <v>135</v>
      </c>
      <c r="M34" s="1157" t="s">
        <v>135</v>
      </c>
      <c r="N34" s="1157" t="s">
        <v>386</v>
      </c>
      <c r="O34" s="1157" t="s">
        <v>136</v>
      </c>
      <c r="P34" s="1157" t="s">
        <v>136</v>
      </c>
      <c r="Q34" s="1157" t="s">
        <v>387</v>
      </c>
      <c r="R34" s="1157" t="s">
        <v>137</v>
      </c>
      <c r="S34" s="1157" t="s">
        <v>137</v>
      </c>
      <c r="T34" s="1157" t="s">
        <v>388</v>
      </c>
      <c r="U34" s="1157" t="s">
        <v>138</v>
      </c>
      <c r="V34" s="1157" t="s">
        <v>138</v>
      </c>
      <c r="W34" s="1157" t="s">
        <v>389</v>
      </c>
      <c r="X34" s="1157" t="s">
        <v>139</v>
      </c>
      <c r="Y34" s="1157" t="s">
        <v>139</v>
      </c>
      <c r="Z34" s="1157" t="s">
        <v>390</v>
      </c>
      <c r="AA34" s="1157" t="s">
        <v>140</v>
      </c>
      <c r="AB34" s="1157" t="s">
        <v>140</v>
      </c>
      <c r="AC34" s="1157" t="s">
        <v>391</v>
      </c>
      <c r="AD34" s="1157" t="s">
        <v>141</v>
      </c>
      <c r="AE34" s="1157" t="s">
        <v>141</v>
      </c>
      <c r="AF34" s="1157" t="s">
        <v>392</v>
      </c>
      <c r="AG34" s="1157" t="s">
        <v>142</v>
      </c>
      <c r="AH34" s="1157" t="s">
        <v>142</v>
      </c>
      <c r="AI34" s="1157" t="s">
        <v>393</v>
      </c>
      <c r="AJ34" s="1157" t="s">
        <v>143</v>
      </c>
      <c r="AK34" s="1157" t="s">
        <v>143</v>
      </c>
      <c r="AL34" s="1157" t="s">
        <v>394</v>
      </c>
      <c r="AM34" s="1157" t="s">
        <v>144</v>
      </c>
      <c r="AN34" s="1157" t="s">
        <v>144</v>
      </c>
      <c r="AO34" s="1157" t="s">
        <v>395</v>
      </c>
      <c r="AP34" s="1157" t="s">
        <v>145</v>
      </c>
      <c r="AQ34" s="1157" t="s">
        <v>145</v>
      </c>
      <c r="AR34" s="1157" t="s">
        <v>396</v>
      </c>
      <c r="AS34" s="1157" t="s">
        <v>146</v>
      </c>
      <c r="AT34" s="1163" t="s">
        <v>146</v>
      </c>
    </row>
    <row r="35" spans="1:46" ht="15" customHeight="1" thickBot="1">
      <c r="A35" s="1165" t="s">
        <v>311</v>
      </c>
      <c r="B35" s="72" t="s">
        <v>28</v>
      </c>
      <c r="C35" s="72" t="s">
        <v>82</v>
      </c>
      <c r="D35" s="73" t="s">
        <v>83</v>
      </c>
      <c r="E35" s="72" t="s">
        <v>28</v>
      </c>
      <c r="F35" s="72" t="s">
        <v>82</v>
      </c>
      <c r="G35" s="73" t="s">
        <v>83</v>
      </c>
      <c r="H35" s="72" t="s">
        <v>28</v>
      </c>
      <c r="I35" s="72" t="s">
        <v>82</v>
      </c>
      <c r="J35" s="73" t="s">
        <v>83</v>
      </c>
      <c r="K35" s="72" t="s">
        <v>28</v>
      </c>
      <c r="L35" s="72" t="s">
        <v>82</v>
      </c>
      <c r="M35" s="73" t="s">
        <v>83</v>
      </c>
      <c r="N35" s="72" t="s">
        <v>28</v>
      </c>
      <c r="O35" s="72" t="s">
        <v>82</v>
      </c>
      <c r="P35" s="73" t="s">
        <v>83</v>
      </c>
      <c r="Q35" s="72" t="s">
        <v>28</v>
      </c>
      <c r="R35" s="72" t="s">
        <v>82</v>
      </c>
      <c r="S35" s="73" t="s">
        <v>83</v>
      </c>
      <c r="T35" s="72" t="s">
        <v>28</v>
      </c>
      <c r="U35" s="72" t="s">
        <v>82</v>
      </c>
      <c r="V35" s="73" t="s">
        <v>83</v>
      </c>
      <c r="W35" s="72" t="s">
        <v>28</v>
      </c>
      <c r="X35" s="72" t="s">
        <v>82</v>
      </c>
      <c r="Y35" s="73" t="s">
        <v>83</v>
      </c>
      <c r="Z35" s="72" t="s">
        <v>28</v>
      </c>
      <c r="AA35" s="72" t="s">
        <v>82</v>
      </c>
      <c r="AB35" s="73" t="s">
        <v>83</v>
      </c>
      <c r="AC35" s="72" t="s">
        <v>28</v>
      </c>
      <c r="AD35" s="72" t="s">
        <v>82</v>
      </c>
      <c r="AE35" s="73" t="s">
        <v>83</v>
      </c>
      <c r="AF35" s="72" t="s">
        <v>28</v>
      </c>
      <c r="AG35" s="72" t="s">
        <v>82</v>
      </c>
      <c r="AH35" s="73" t="s">
        <v>83</v>
      </c>
      <c r="AI35" s="72" t="s">
        <v>28</v>
      </c>
      <c r="AJ35" s="72" t="s">
        <v>82</v>
      </c>
      <c r="AK35" s="73" t="s">
        <v>83</v>
      </c>
      <c r="AL35" s="72" t="s">
        <v>28</v>
      </c>
      <c r="AM35" s="72" t="s">
        <v>82</v>
      </c>
      <c r="AN35" s="73" t="s">
        <v>83</v>
      </c>
      <c r="AO35" s="72" t="s">
        <v>28</v>
      </c>
      <c r="AP35" s="72" t="s">
        <v>82</v>
      </c>
      <c r="AQ35" s="73" t="s">
        <v>83</v>
      </c>
      <c r="AR35" s="72" t="s">
        <v>28</v>
      </c>
      <c r="AS35" s="72" t="s">
        <v>82</v>
      </c>
      <c r="AT35" s="72" t="s">
        <v>83</v>
      </c>
    </row>
    <row r="36" spans="1:46" ht="15" customHeight="1">
      <c r="A36" s="276" t="s">
        <v>84</v>
      </c>
      <c r="B36" s="432">
        <v>3.244818175162155</v>
      </c>
      <c r="C36" s="305">
        <v>6.8758427640391057E-2</v>
      </c>
      <c r="D36" s="306">
        <v>739</v>
      </c>
      <c r="E36" s="432">
        <v>2.821904254285704</v>
      </c>
      <c r="F36" s="305">
        <v>6.5163258060665585E-2</v>
      </c>
      <c r="G36" s="306">
        <v>738</v>
      </c>
      <c r="H36" s="432">
        <v>3.7018086014044549</v>
      </c>
      <c r="I36" s="305">
        <v>6.255788370611752E-2</v>
      </c>
      <c r="J36" s="306">
        <v>744</v>
      </c>
      <c r="K36" s="432">
        <v>3.4281223923349762</v>
      </c>
      <c r="L36" s="305">
        <v>6.6996654090126839E-2</v>
      </c>
      <c r="M36" s="306">
        <v>734</v>
      </c>
      <c r="N36" s="432">
        <v>4.2073487692346907</v>
      </c>
      <c r="O36" s="305">
        <v>5.9504121693767342E-2</v>
      </c>
      <c r="P36" s="306">
        <v>748</v>
      </c>
      <c r="Q36" s="432">
        <v>3.368301473536703</v>
      </c>
      <c r="R36" s="305">
        <v>6.4697862036395479E-2</v>
      </c>
      <c r="S36" s="306">
        <v>737</v>
      </c>
      <c r="T36" s="432">
        <v>3.4370946057938481</v>
      </c>
      <c r="U36" s="305">
        <v>7.2679605770128747E-2</v>
      </c>
      <c r="V36" s="306">
        <v>747</v>
      </c>
      <c r="W36" s="432">
        <v>2.666275316530534</v>
      </c>
      <c r="X36" s="305">
        <v>5.6946795185735762E-2</v>
      </c>
      <c r="Y36" s="306">
        <v>740</v>
      </c>
      <c r="Z36" s="432">
        <v>3.4823328971974021</v>
      </c>
      <c r="AA36" s="305">
        <v>6.2591453677916686E-2</v>
      </c>
      <c r="AB36" s="306">
        <v>747</v>
      </c>
      <c r="AC36" s="432">
        <v>2.7773547371158549</v>
      </c>
      <c r="AD36" s="305">
        <v>6.2672321654100915E-2</v>
      </c>
      <c r="AE36" s="306">
        <v>743</v>
      </c>
      <c r="AF36" s="432">
        <v>3.3348930330489179</v>
      </c>
      <c r="AG36" s="305">
        <v>6.8770117091666597E-2</v>
      </c>
      <c r="AH36" s="306">
        <v>742</v>
      </c>
      <c r="AI36" s="432">
        <v>3.6692544588906908</v>
      </c>
      <c r="AJ36" s="305">
        <v>7.2436660460775834E-2</v>
      </c>
      <c r="AK36" s="306">
        <v>744</v>
      </c>
      <c r="AL36" s="432">
        <v>3.1269149165084009</v>
      </c>
      <c r="AM36" s="305">
        <v>6.7103758546671444E-2</v>
      </c>
      <c r="AN36" s="306">
        <v>741</v>
      </c>
      <c r="AO36" s="432">
        <v>2.259472267072657</v>
      </c>
      <c r="AP36" s="305">
        <v>7.4482332567457898E-2</v>
      </c>
      <c r="AQ36" s="306">
        <v>737</v>
      </c>
      <c r="AR36" s="432">
        <v>2.179004397586866</v>
      </c>
      <c r="AS36" s="305">
        <v>0.1303672343537777</v>
      </c>
      <c r="AT36" s="307">
        <v>315</v>
      </c>
    </row>
    <row r="37" spans="1:46" ht="15" customHeight="1">
      <c r="A37" s="281" t="s">
        <v>85</v>
      </c>
      <c r="B37" s="433">
        <v>3.042243408488003</v>
      </c>
      <c r="C37" s="310">
        <v>5.1831589995642913E-2</v>
      </c>
      <c r="D37" s="311">
        <v>972</v>
      </c>
      <c r="E37" s="433">
        <v>2.9562379193824309</v>
      </c>
      <c r="F37" s="310">
        <v>4.9225959499932623E-2</v>
      </c>
      <c r="G37" s="311">
        <v>972</v>
      </c>
      <c r="H37" s="433">
        <v>3.5009502683446421</v>
      </c>
      <c r="I37" s="310">
        <v>5.4982426310626178E-2</v>
      </c>
      <c r="J37" s="311">
        <v>980</v>
      </c>
      <c r="K37" s="433">
        <v>3.2148828304210331</v>
      </c>
      <c r="L37" s="310">
        <v>5.7067313958258453E-2</v>
      </c>
      <c r="M37" s="311">
        <v>974</v>
      </c>
      <c r="N37" s="433">
        <v>3.985674106965015</v>
      </c>
      <c r="O37" s="310">
        <v>5.1281171746977473E-2</v>
      </c>
      <c r="P37" s="311">
        <v>982</v>
      </c>
      <c r="Q37" s="433">
        <v>3.3008883837005731</v>
      </c>
      <c r="R37" s="310">
        <v>5.6291297213117812E-2</v>
      </c>
      <c r="S37" s="311">
        <v>973</v>
      </c>
      <c r="T37" s="433">
        <v>3.5174030142611592</v>
      </c>
      <c r="U37" s="310">
        <v>5.4700049052908102E-2</v>
      </c>
      <c r="V37" s="311">
        <v>978</v>
      </c>
      <c r="W37" s="433">
        <v>2.969804970079839</v>
      </c>
      <c r="X37" s="310">
        <v>6.1628639817949138E-2</v>
      </c>
      <c r="Y37" s="311">
        <v>976</v>
      </c>
      <c r="Z37" s="433">
        <v>3.440627151687405</v>
      </c>
      <c r="AA37" s="310">
        <v>5.9022471765108782E-2</v>
      </c>
      <c r="AB37" s="311">
        <v>977</v>
      </c>
      <c r="AC37" s="433">
        <v>2.8067912567084652</v>
      </c>
      <c r="AD37" s="310">
        <v>5.8234675387757277E-2</v>
      </c>
      <c r="AE37" s="311">
        <v>980</v>
      </c>
      <c r="AF37" s="433">
        <v>3.2404190844093801</v>
      </c>
      <c r="AG37" s="310">
        <v>5.5519689842414177E-2</v>
      </c>
      <c r="AH37" s="311">
        <v>976</v>
      </c>
      <c r="AI37" s="433">
        <v>3.582005235335517</v>
      </c>
      <c r="AJ37" s="310">
        <v>6.1880406221477648E-2</v>
      </c>
      <c r="AK37" s="311">
        <v>986</v>
      </c>
      <c r="AL37" s="433">
        <v>3.1996964237336418</v>
      </c>
      <c r="AM37" s="310">
        <v>5.9676204789146731E-2</v>
      </c>
      <c r="AN37" s="311">
        <v>974</v>
      </c>
      <c r="AO37" s="433">
        <v>2.2174243202672468</v>
      </c>
      <c r="AP37" s="310">
        <v>6.1871592176498909E-2</v>
      </c>
      <c r="AQ37" s="311">
        <v>963</v>
      </c>
      <c r="AR37" s="433">
        <v>2.0219491634190119</v>
      </c>
      <c r="AS37" s="310">
        <v>9.6384917765305458E-2</v>
      </c>
      <c r="AT37" s="312">
        <v>425</v>
      </c>
    </row>
    <row r="38" spans="1:46" ht="15" customHeight="1">
      <c r="A38" s="276" t="s">
        <v>86</v>
      </c>
      <c r="B38" s="432">
        <v>3.0398753135193401</v>
      </c>
      <c r="C38" s="305">
        <v>0.14506577761078421</v>
      </c>
      <c r="D38" s="306">
        <v>195</v>
      </c>
      <c r="E38" s="432">
        <v>2.9894161543700259</v>
      </c>
      <c r="F38" s="305">
        <v>0.13177546952238819</v>
      </c>
      <c r="G38" s="306">
        <v>194</v>
      </c>
      <c r="H38" s="432">
        <v>3.5463820307220622</v>
      </c>
      <c r="I38" s="305">
        <v>0.1508287169507537</v>
      </c>
      <c r="J38" s="306">
        <v>196</v>
      </c>
      <c r="K38" s="432">
        <v>3.150336731508387</v>
      </c>
      <c r="L38" s="305">
        <v>0.13528465625906319</v>
      </c>
      <c r="M38" s="306">
        <v>196</v>
      </c>
      <c r="N38" s="432">
        <v>4.0320092549262929</v>
      </c>
      <c r="O38" s="305">
        <v>0.11068243420658561</v>
      </c>
      <c r="P38" s="306">
        <v>198</v>
      </c>
      <c r="Q38" s="432">
        <v>3.4951683100214499</v>
      </c>
      <c r="R38" s="305">
        <v>0.12873797145383231</v>
      </c>
      <c r="S38" s="306">
        <v>198</v>
      </c>
      <c r="T38" s="432">
        <v>3.3673351879814351</v>
      </c>
      <c r="U38" s="305">
        <v>0.13804738577936551</v>
      </c>
      <c r="V38" s="306">
        <v>193</v>
      </c>
      <c r="W38" s="432">
        <v>2.7040602891259322</v>
      </c>
      <c r="X38" s="305">
        <v>0.1522996535793866</v>
      </c>
      <c r="Y38" s="306">
        <v>194</v>
      </c>
      <c r="Z38" s="432">
        <v>3.4879410560695141</v>
      </c>
      <c r="AA38" s="305">
        <v>0.1247764986332706</v>
      </c>
      <c r="AB38" s="306">
        <v>196</v>
      </c>
      <c r="AC38" s="432">
        <v>3.048834949948346</v>
      </c>
      <c r="AD38" s="305">
        <v>0.1101877979870991</v>
      </c>
      <c r="AE38" s="306">
        <v>194</v>
      </c>
      <c r="AF38" s="432">
        <v>3.6858555412359362</v>
      </c>
      <c r="AG38" s="305">
        <v>0.1356731506537206</v>
      </c>
      <c r="AH38" s="306">
        <v>193</v>
      </c>
      <c r="AI38" s="432">
        <v>3.9065219178333161</v>
      </c>
      <c r="AJ38" s="305">
        <v>0.1129933733069866</v>
      </c>
      <c r="AK38" s="306">
        <v>197</v>
      </c>
      <c r="AL38" s="432">
        <v>3.2570305037971541</v>
      </c>
      <c r="AM38" s="305">
        <v>0.12919497569995991</v>
      </c>
      <c r="AN38" s="306">
        <v>198</v>
      </c>
      <c r="AO38" s="432">
        <v>2.433133546694461</v>
      </c>
      <c r="AP38" s="305">
        <v>0.13339674291947901</v>
      </c>
      <c r="AQ38" s="306">
        <v>192</v>
      </c>
      <c r="AR38" s="432">
        <v>2.1167038338056878</v>
      </c>
      <c r="AS38" s="305">
        <v>0.23929078833613249</v>
      </c>
      <c r="AT38" s="307">
        <v>93</v>
      </c>
    </row>
    <row r="39" spans="1:46" ht="15" customHeight="1">
      <c r="A39" s="281" t="s">
        <v>87</v>
      </c>
      <c r="B39" s="433">
        <v>3.326787834588985</v>
      </c>
      <c r="C39" s="310">
        <v>9.9871232714309977E-2</v>
      </c>
      <c r="D39" s="311">
        <v>388</v>
      </c>
      <c r="E39" s="433">
        <v>3.0992538248059391</v>
      </c>
      <c r="F39" s="310">
        <v>8.1792139772417408E-2</v>
      </c>
      <c r="G39" s="311">
        <v>388</v>
      </c>
      <c r="H39" s="433">
        <v>3.8524315733620722</v>
      </c>
      <c r="I39" s="310">
        <v>0.10171517773909571</v>
      </c>
      <c r="J39" s="311">
        <v>386</v>
      </c>
      <c r="K39" s="433">
        <v>3.6148178955636778</v>
      </c>
      <c r="L39" s="310">
        <v>8.5222135152941095E-2</v>
      </c>
      <c r="M39" s="311">
        <v>386</v>
      </c>
      <c r="N39" s="433">
        <v>4.3264623647764457</v>
      </c>
      <c r="O39" s="310">
        <v>8.1351570413216168E-2</v>
      </c>
      <c r="P39" s="311">
        <v>389</v>
      </c>
      <c r="Q39" s="433">
        <v>3.4274373230342481</v>
      </c>
      <c r="R39" s="310">
        <v>0.11231728574391581</v>
      </c>
      <c r="S39" s="311">
        <v>376</v>
      </c>
      <c r="T39" s="433">
        <v>3.587110984218147</v>
      </c>
      <c r="U39" s="310">
        <v>9.0190386658495672E-2</v>
      </c>
      <c r="V39" s="311">
        <v>383</v>
      </c>
      <c r="W39" s="433">
        <v>2.535484621073258</v>
      </c>
      <c r="X39" s="310">
        <v>9.476501942368841E-2</v>
      </c>
      <c r="Y39" s="311">
        <v>379</v>
      </c>
      <c r="Z39" s="433">
        <v>3.634083822182482</v>
      </c>
      <c r="AA39" s="310">
        <v>9.0936942150806485E-2</v>
      </c>
      <c r="AB39" s="311">
        <v>387</v>
      </c>
      <c r="AC39" s="433">
        <v>3.1495791401619648</v>
      </c>
      <c r="AD39" s="310">
        <v>0.1005904568860204</v>
      </c>
      <c r="AE39" s="311">
        <v>383</v>
      </c>
      <c r="AF39" s="433">
        <v>3.3249807568822161</v>
      </c>
      <c r="AG39" s="310">
        <v>0.11375288632116209</v>
      </c>
      <c r="AH39" s="311">
        <v>385</v>
      </c>
      <c r="AI39" s="433">
        <v>3.9851381322747139</v>
      </c>
      <c r="AJ39" s="310">
        <v>8.8539939040675836E-2</v>
      </c>
      <c r="AK39" s="311">
        <v>384</v>
      </c>
      <c r="AL39" s="433">
        <v>3.2214010507941748</v>
      </c>
      <c r="AM39" s="310">
        <v>9.9875513179200875E-2</v>
      </c>
      <c r="AN39" s="311">
        <v>381</v>
      </c>
      <c r="AO39" s="433">
        <v>2.1625200637006889</v>
      </c>
      <c r="AP39" s="310">
        <v>0.10098445534151131</v>
      </c>
      <c r="AQ39" s="311">
        <v>380</v>
      </c>
      <c r="AR39" s="433">
        <v>2.2980204922989378</v>
      </c>
      <c r="AS39" s="310">
        <v>0.1951831215453792</v>
      </c>
      <c r="AT39" s="312">
        <v>156</v>
      </c>
    </row>
    <row r="40" spans="1:46" ht="15" customHeight="1">
      <c r="A40" s="276" t="s">
        <v>88</v>
      </c>
      <c r="B40" s="432">
        <v>3.265864548288159</v>
      </c>
      <c r="C40" s="305">
        <v>0.1299096288932193</v>
      </c>
      <c r="D40" s="306">
        <v>158</v>
      </c>
      <c r="E40" s="432">
        <v>2.7021037508660939</v>
      </c>
      <c r="F40" s="305">
        <v>0.14019514589123599</v>
      </c>
      <c r="G40" s="306">
        <v>159</v>
      </c>
      <c r="H40" s="432">
        <v>3.8819446003997018</v>
      </c>
      <c r="I40" s="305">
        <v>0.1126734682037802</v>
      </c>
      <c r="J40" s="306">
        <v>158</v>
      </c>
      <c r="K40" s="432">
        <v>3.490778681279294</v>
      </c>
      <c r="L40" s="305">
        <v>0.12621468135138719</v>
      </c>
      <c r="M40" s="306">
        <v>160</v>
      </c>
      <c r="N40" s="432">
        <v>4.1810573186116136</v>
      </c>
      <c r="O40" s="305">
        <v>0.12070790767684229</v>
      </c>
      <c r="P40" s="306">
        <v>161</v>
      </c>
      <c r="Q40" s="432">
        <v>3.6630729717005539</v>
      </c>
      <c r="R40" s="305">
        <v>0.1569154005121306</v>
      </c>
      <c r="S40" s="306">
        <v>161</v>
      </c>
      <c r="T40" s="432">
        <v>3.294681982769347</v>
      </c>
      <c r="U40" s="305">
        <v>0.16813241489630831</v>
      </c>
      <c r="V40" s="306">
        <v>162</v>
      </c>
      <c r="W40" s="432">
        <v>2.5478355594786661</v>
      </c>
      <c r="X40" s="305">
        <v>0.11803535579202321</v>
      </c>
      <c r="Y40" s="306">
        <v>160</v>
      </c>
      <c r="Z40" s="432">
        <v>3.554315550815097</v>
      </c>
      <c r="AA40" s="305">
        <v>0.14139878303181949</v>
      </c>
      <c r="AB40" s="306">
        <v>160</v>
      </c>
      <c r="AC40" s="432">
        <v>3.1184467080798979</v>
      </c>
      <c r="AD40" s="305">
        <v>0.12335709505764759</v>
      </c>
      <c r="AE40" s="306">
        <v>158</v>
      </c>
      <c r="AF40" s="432">
        <v>3.499295172916109</v>
      </c>
      <c r="AG40" s="305">
        <v>0.1210316817207356</v>
      </c>
      <c r="AH40" s="306">
        <v>160</v>
      </c>
      <c r="AI40" s="432">
        <v>4.0277365932583526</v>
      </c>
      <c r="AJ40" s="305">
        <v>0.12301224315934189</v>
      </c>
      <c r="AK40" s="306">
        <v>158</v>
      </c>
      <c r="AL40" s="432">
        <v>3.2970508802313581</v>
      </c>
      <c r="AM40" s="305">
        <v>0.12660678971080769</v>
      </c>
      <c r="AN40" s="306">
        <v>161</v>
      </c>
      <c r="AO40" s="432">
        <v>2.2471404029654649</v>
      </c>
      <c r="AP40" s="305">
        <v>0.1195345141453464</v>
      </c>
      <c r="AQ40" s="306">
        <v>159</v>
      </c>
      <c r="AR40" s="432">
        <v>2.1066714233502708</v>
      </c>
      <c r="AS40" s="305">
        <v>0.23915444620432269</v>
      </c>
      <c r="AT40" s="307">
        <v>65</v>
      </c>
    </row>
    <row r="41" spans="1:46" ht="15" customHeight="1">
      <c r="A41" s="281" t="s">
        <v>89</v>
      </c>
      <c r="B41" s="433">
        <v>3.1239068518003288</v>
      </c>
      <c r="C41" s="310">
        <v>0.14514439066818849</v>
      </c>
      <c r="D41" s="311">
        <v>86</v>
      </c>
      <c r="E41" s="433">
        <v>2.610275455256224</v>
      </c>
      <c r="F41" s="310">
        <v>0.17789842226191241</v>
      </c>
      <c r="G41" s="311">
        <v>86</v>
      </c>
      <c r="H41" s="433">
        <v>3.374169570564868</v>
      </c>
      <c r="I41" s="310">
        <v>0.18940057869703539</v>
      </c>
      <c r="J41" s="311">
        <v>85</v>
      </c>
      <c r="K41" s="433">
        <v>3.164129019431702</v>
      </c>
      <c r="L41" s="310">
        <v>0.19436629810503539</v>
      </c>
      <c r="M41" s="311">
        <v>86</v>
      </c>
      <c r="N41" s="433">
        <v>3.777250746493527</v>
      </c>
      <c r="O41" s="310">
        <v>0.21162600320328059</v>
      </c>
      <c r="P41" s="311">
        <v>87</v>
      </c>
      <c r="Q41" s="433">
        <v>3.1934135320788699</v>
      </c>
      <c r="R41" s="310">
        <v>0.15909835943926551</v>
      </c>
      <c r="S41" s="311">
        <v>86</v>
      </c>
      <c r="T41" s="433">
        <v>3.3061366141525532</v>
      </c>
      <c r="U41" s="310">
        <v>0.24519458049813711</v>
      </c>
      <c r="V41" s="311">
        <v>87</v>
      </c>
      <c r="W41" s="433">
        <v>2.5045947452091508</v>
      </c>
      <c r="X41" s="310">
        <v>0.1165462294464962</v>
      </c>
      <c r="Y41" s="311">
        <v>87</v>
      </c>
      <c r="Z41" s="433">
        <v>3.2189824782785128</v>
      </c>
      <c r="AA41" s="310">
        <v>0.24631689724638181</v>
      </c>
      <c r="AB41" s="311">
        <v>87</v>
      </c>
      <c r="AC41" s="433">
        <v>2.7771642109354522</v>
      </c>
      <c r="AD41" s="310">
        <v>0.18865178934399329</v>
      </c>
      <c r="AE41" s="311">
        <v>86</v>
      </c>
      <c r="AF41" s="433">
        <v>3.6011454879122251</v>
      </c>
      <c r="AG41" s="310">
        <v>0.18052786611462729</v>
      </c>
      <c r="AH41" s="311">
        <v>88</v>
      </c>
      <c r="AI41" s="433">
        <v>3.7779870344375159</v>
      </c>
      <c r="AJ41" s="310">
        <v>0.2146005282088948</v>
      </c>
      <c r="AK41" s="311">
        <v>88</v>
      </c>
      <c r="AL41" s="433">
        <v>3.2995376600653699</v>
      </c>
      <c r="AM41" s="310">
        <v>0.1166622522636835</v>
      </c>
      <c r="AN41" s="311">
        <v>87</v>
      </c>
      <c r="AO41" s="433">
        <v>2.3772680162984252</v>
      </c>
      <c r="AP41" s="310">
        <v>0.23727043571051201</v>
      </c>
      <c r="AQ41" s="311">
        <v>87</v>
      </c>
      <c r="AR41" s="433">
        <v>2.1451282252726038</v>
      </c>
      <c r="AS41" s="310">
        <v>0.26286683028864</v>
      </c>
      <c r="AT41" s="312">
        <v>41</v>
      </c>
    </row>
    <row r="42" spans="1:46" ht="15" customHeight="1">
      <c r="A42" s="276" t="s">
        <v>90</v>
      </c>
      <c r="B42" s="432">
        <v>3.3520856300684558</v>
      </c>
      <c r="C42" s="305">
        <v>7.1545117059420821E-2</v>
      </c>
      <c r="D42" s="306">
        <v>613</v>
      </c>
      <c r="E42" s="432">
        <v>2.8786121517832659</v>
      </c>
      <c r="F42" s="305">
        <v>7.1044081829999731E-2</v>
      </c>
      <c r="G42" s="306">
        <v>611</v>
      </c>
      <c r="H42" s="432">
        <v>3.7955594193199582</v>
      </c>
      <c r="I42" s="305">
        <v>7.3965985270397008E-2</v>
      </c>
      <c r="J42" s="306">
        <v>618</v>
      </c>
      <c r="K42" s="432">
        <v>3.5177934983240791</v>
      </c>
      <c r="L42" s="305">
        <v>6.9458796249015686E-2</v>
      </c>
      <c r="M42" s="306">
        <v>610</v>
      </c>
      <c r="N42" s="432">
        <v>4.273678066844206</v>
      </c>
      <c r="O42" s="305">
        <v>7.7212508604219743E-2</v>
      </c>
      <c r="P42" s="306">
        <v>620</v>
      </c>
      <c r="Q42" s="432">
        <v>3.3607646160860818</v>
      </c>
      <c r="R42" s="305">
        <v>7.2385464036690342E-2</v>
      </c>
      <c r="S42" s="306">
        <v>612</v>
      </c>
      <c r="T42" s="432">
        <v>3.6944959523623551</v>
      </c>
      <c r="U42" s="305">
        <v>8.2705866763296151E-2</v>
      </c>
      <c r="V42" s="306">
        <v>617</v>
      </c>
      <c r="W42" s="432">
        <v>2.6108229296896011</v>
      </c>
      <c r="X42" s="305">
        <v>6.5868622022962162E-2</v>
      </c>
      <c r="Y42" s="306">
        <v>609</v>
      </c>
      <c r="Z42" s="432">
        <v>3.5902710702844711</v>
      </c>
      <c r="AA42" s="305">
        <v>7.1265616668848633E-2</v>
      </c>
      <c r="AB42" s="306">
        <v>615</v>
      </c>
      <c r="AC42" s="432">
        <v>3.179481859897948</v>
      </c>
      <c r="AD42" s="305">
        <v>6.8582361450922377E-2</v>
      </c>
      <c r="AE42" s="306">
        <v>618</v>
      </c>
      <c r="AF42" s="432">
        <v>3.535027090870698</v>
      </c>
      <c r="AG42" s="305">
        <v>7.1618645628173536E-2</v>
      </c>
      <c r="AH42" s="306">
        <v>618</v>
      </c>
      <c r="AI42" s="432">
        <v>3.8191341986053038</v>
      </c>
      <c r="AJ42" s="305">
        <v>8.0115554180298101E-2</v>
      </c>
      <c r="AK42" s="306">
        <v>620</v>
      </c>
      <c r="AL42" s="432">
        <v>3.2010375156341531</v>
      </c>
      <c r="AM42" s="305">
        <v>6.7738114960236503E-2</v>
      </c>
      <c r="AN42" s="306">
        <v>615</v>
      </c>
      <c r="AO42" s="432">
        <v>2.3024797795884688</v>
      </c>
      <c r="AP42" s="305">
        <v>8.7111218816642244E-2</v>
      </c>
      <c r="AQ42" s="306">
        <v>610</v>
      </c>
      <c r="AR42" s="432">
        <v>2.2748979750094742</v>
      </c>
      <c r="AS42" s="305">
        <v>0.17751960961347649</v>
      </c>
      <c r="AT42" s="307">
        <v>267</v>
      </c>
    </row>
    <row r="43" spans="1:46" ht="15" customHeight="1">
      <c r="A43" s="281" t="s">
        <v>91</v>
      </c>
      <c r="B43" s="433">
        <v>2.985147039732527</v>
      </c>
      <c r="C43" s="310">
        <v>0.1150251649670401</v>
      </c>
      <c r="D43" s="311">
        <v>252</v>
      </c>
      <c r="E43" s="433">
        <v>2.9895579983096141</v>
      </c>
      <c r="F43" s="310">
        <v>0.12554771823374691</v>
      </c>
      <c r="G43" s="311">
        <v>248</v>
      </c>
      <c r="H43" s="433">
        <v>3.800485305683178</v>
      </c>
      <c r="I43" s="310">
        <v>0.1053859366193856</v>
      </c>
      <c r="J43" s="311">
        <v>248</v>
      </c>
      <c r="K43" s="433">
        <v>3.5790183918721632</v>
      </c>
      <c r="L43" s="310">
        <v>9.7774507169928179E-2</v>
      </c>
      <c r="M43" s="311">
        <v>252</v>
      </c>
      <c r="N43" s="433">
        <v>4.1204470521477798</v>
      </c>
      <c r="O43" s="310">
        <v>8.7186917670410202E-2</v>
      </c>
      <c r="P43" s="311">
        <v>257</v>
      </c>
      <c r="Q43" s="433">
        <v>3.6097161088580649</v>
      </c>
      <c r="R43" s="310">
        <v>0.12720756039276651</v>
      </c>
      <c r="S43" s="311">
        <v>251</v>
      </c>
      <c r="T43" s="433">
        <v>3.6952423654285469</v>
      </c>
      <c r="U43" s="310">
        <v>0.13494059300492381</v>
      </c>
      <c r="V43" s="311">
        <v>254</v>
      </c>
      <c r="W43" s="433">
        <v>2.7301178028675781</v>
      </c>
      <c r="X43" s="310">
        <v>0.11613475755454521</v>
      </c>
      <c r="Y43" s="311">
        <v>255</v>
      </c>
      <c r="Z43" s="433">
        <v>3.5457319324270311</v>
      </c>
      <c r="AA43" s="310">
        <v>0.10795596911113491</v>
      </c>
      <c r="AB43" s="311">
        <v>253</v>
      </c>
      <c r="AC43" s="433">
        <v>3.1155782368715559</v>
      </c>
      <c r="AD43" s="310">
        <v>0.13418737651650139</v>
      </c>
      <c r="AE43" s="311">
        <v>249</v>
      </c>
      <c r="AF43" s="433">
        <v>3.3338049916950538</v>
      </c>
      <c r="AG43" s="310">
        <v>0.11884322438679661</v>
      </c>
      <c r="AH43" s="311">
        <v>250</v>
      </c>
      <c r="AI43" s="433">
        <v>3.9902926828945029</v>
      </c>
      <c r="AJ43" s="310">
        <v>0.1134529511700469</v>
      </c>
      <c r="AK43" s="311">
        <v>255</v>
      </c>
      <c r="AL43" s="433">
        <v>3.28208719284746</v>
      </c>
      <c r="AM43" s="310">
        <v>0.121677471682459</v>
      </c>
      <c r="AN43" s="311">
        <v>251</v>
      </c>
      <c r="AO43" s="433">
        <v>2.0697399179806149</v>
      </c>
      <c r="AP43" s="310">
        <v>0.12464148710406101</v>
      </c>
      <c r="AQ43" s="311">
        <v>246</v>
      </c>
      <c r="AR43" s="433">
        <v>1.6602885894045829</v>
      </c>
      <c r="AS43" s="310">
        <v>0.15285788055722599</v>
      </c>
      <c r="AT43" s="312">
        <v>119</v>
      </c>
    </row>
    <row r="44" spans="1:46" ht="15" customHeight="1">
      <c r="A44" s="276" t="s">
        <v>92</v>
      </c>
      <c r="B44" s="432">
        <v>3.1902380203126852</v>
      </c>
      <c r="C44" s="305">
        <v>7.544596167182667E-2</v>
      </c>
      <c r="D44" s="306">
        <v>565</v>
      </c>
      <c r="E44" s="432">
        <v>2.7622963822704971</v>
      </c>
      <c r="F44" s="305">
        <v>6.8843641370749956E-2</v>
      </c>
      <c r="G44" s="306">
        <v>563</v>
      </c>
      <c r="H44" s="432">
        <v>3.7549410778689638</v>
      </c>
      <c r="I44" s="305">
        <v>7.7730681585179692E-2</v>
      </c>
      <c r="J44" s="306">
        <v>570</v>
      </c>
      <c r="K44" s="432">
        <v>3.3815028815910941</v>
      </c>
      <c r="L44" s="305">
        <v>7.2596591646144126E-2</v>
      </c>
      <c r="M44" s="306">
        <v>564</v>
      </c>
      <c r="N44" s="432">
        <v>4.4323491529650809</v>
      </c>
      <c r="O44" s="305">
        <v>6.6061625642831273E-2</v>
      </c>
      <c r="P44" s="306">
        <v>571</v>
      </c>
      <c r="Q44" s="432">
        <v>3.321565212911695</v>
      </c>
      <c r="R44" s="305">
        <v>8.0055107052081603E-2</v>
      </c>
      <c r="S44" s="306">
        <v>566</v>
      </c>
      <c r="T44" s="432">
        <v>3.583246595687136</v>
      </c>
      <c r="U44" s="305">
        <v>6.975369039792817E-2</v>
      </c>
      <c r="V44" s="306">
        <v>569</v>
      </c>
      <c r="W44" s="432">
        <v>2.6259465198093328</v>
      </c>
      <c r="X44" s="305">
        <v>7.0291631267413279E-2</v>
      </c>
      <c r="Y44" s="306">
        <v>566</v>
      </c>
      <c r="Z44" s="432">
        <v>3.6564863664071479</v>
      </c>
      <c r="AA44" s="305">
        <v>6.4302689353978884E-2</v>
      </c>
      <c r="AB44" s="306">
        <v>567</v>
      </c>
      <c r="AC44" s="432">
        <v>2.963792291264717</v>
      </c>
      <c r="AD44" s="305">
        <v>7.8261019387007372E-2</v>
      </c>
      <c r="AE44" s="306">
        <v>565</v>
      </c>
      <c r="AF44" s="432">
        <v>3.502475376366379</v>
      </c>
      <c r="AG44" s="305">
        <v>7.6740661557578846E-2</v>
      </c>
      <c r="AH44" s="306">
        <v>562</v>
      </c>
      <c r="AI44" s="432">
        <v>3.9206322578348232</v>
      </c>
      <c r="AJ44" s="305">
        <v>7.2238757441354107E-2</v>
      </c>
      <c r="AK44" s="306">
        <v>567</v>
      </c>
      <c r="AL44" s="432">
        <v>3.1644689032394262</v>
      </c>
      <c r="AM44" s="305">
        <v>6.7375297501790873E-2</v>
      </c>
      <c r="AN44" s="306">
        <v>563</v>
      </c>
      <c r="AO44" s="432">
        <v>1.9406293004725781</v>
      </c>
      <c r="AP44" s="305">
        <v>6.7020669815512163E-2</v>
      </c>
      <c r="AQ44" s="306">
        <v>560</v>
      </c>
      <c r="AR44" s="432">
        <v>2.1506272969299309</v>
      </c>
      <c r="AS44" s="305">
        <v>0.14156675053842641</v>
      </c>
      <c r="AT44" s="307">
        <v>269</v>
      </c>
    </row>
    <row r="45" spans="1:46" ht="15" customHeight="1">
      <c r="A45" s="281" t="s">
        <v>93</v>
      </c>
      <c r="B45" s="433">
        <v>2.938032146126317</v>
      </c>
      <c r="C45" s="310">
        <v>6.7386755498356654E-2</v>
      </c>
      <c r="D45" s="311">
        <v>743</v>
      </c>
      <c r="E45" s="433">
        <v>3.0628479462687852</v>
      </c>
      <c r="F45" s="310">
        <v>6.496395567948092E-2</v>
      </c>
      <c r="G45" s="311">
        <v>743</v>
      </c>
      <c r="H45" s="433">
        <v>3.7038478186312238</v>
      </c>
      <c r="I45" s="310">
        <v>5.8906122444112162E-2</v>
      </c>
      <c r="J45" s="311">
        <v>746</v>
      </c>
      <c r="K45" s="433">
        <v>3.325405692638661</v>
      </c>
      <c r="L45" s="310">
        <v>5.6289143850448232E-2</v>
      </c>
      <c r="M45" s="311">
        <v>743</v>
      </c>
      <c r="N45" s="433">
        <v>4.2154116327033018</v>
      </c>
      <c r="O45" s="310">
        <v>6.3309567540402303E-2</v>
      </c>
      <c r="P45" s="311">
        <v>749</v>
      </c>
      <c r="Q45" s="433">
        <v>3.558312906076158</v>
      </c>
      <c r="R45" s="310">
        <v>6.2231552639317587E-2</v>
      </c>
      <c r="S45" s="311">
        <v>735</v>
      </c>
      <c r="T45" s="433">
        <v>3.3457071385688582</v>
      </c>
      <c r="U45" s="310">
        <v>6.8494608690189057E-2</v>
      </c>
      <c r="V45" s="311">
        <v>734</v>
      </c>
      <c r="W45" s="433">
        <v>2.5704482022459252</v>
      </c>
      <c r="X45" s="310">
        <v>6.6072036983939014E-2</v>
      </c>
      <c r="Y45" s="311">
        <v>736</v>
      </c>
      <c r="Z45" s="433">
        <v>3.5098544604566291</v>
      </c>
      <c r="AA45" s="310">
        <v>5.8323847574448119E-2</v>
      </c>
      <c r="AB45" s="311">
        <v>744</v>
      </c>
      <c r="AC45" s="433">
        <v>3.0030285518542361</v>
      </c>
      <c r="AD45" s="310">
        <v>5.6684793987764777E-2</v>
      </c>
      <c r="AE45" s="311">
        <v>740</v>
      </c>
      <c r="AF45" s="433">
        <v>3.4982133677763132</v>
      </c>
      <c r="AG45" s="310">
        <v>6.1871455072570948E-2</v>
      </c>
      <c r="AH45" s="311">
        <v>740</v>
      </c>
      <c r="AI45" s="433">
        <v>3.8995749006581142</v>
      </c>
      <c r="AJ45" s="310">
        <v>6.599415700989561E-2</v>
      </c>
      <c r="AK45" s="311">
        <v>745</v>
      </c>
      <c r="AL45" s="433">
        <v>3.1722205293637482</v>
      </c>
      <c r="AM45" s="310">
        <v>6.2043614477768107E-2</v>
      </c>
      <c r="AN45" s="311">
        <v>738</v>
      </c>
      <c r="AO45" s="433">
        <v>2.3276499099959849</v>
      </c>
      <c r="AP45" s="310">
        <v>7.0240270840418534E-2</v>
      </c>
      <c r="AQ45" s="311">
        <v>735</v>
      </c>
      <c r="AR45" s="433">
        <v>2.3526824957082142</v>
      </c>
      <c r="AS45" s="310">
        <v>0.14085829668903899</v>
      </c>
      <c r="AT45" s="312">
        <v>298</v>
      </c>
    </row>
    <row r="46" spans="1:46" ht="15" customHeight="1">
      <c r="A46" s="276" t="s">
        <v>94</v>
      </c>
      <c r="B46" s="432">
        <v>2.9653676998273588</v>
      </c>
      <c r="C46" s="305">
        <v>6.7344978434143138E-2</v>
      </c>
      <c r="D46" s="306">
        <v>637</v>
      </c>
      <c r="E46" s="432">
        <v>2.8993830425019058</v>
      </c>
      <c r="F46" s="305">
        <v>7.5002372776352216E-2</v>
      </c>
      <c r="G46" s="306">
        <v>628</v>
      </c>
      <c r="H46" s="432">
        <v>3.694696384413326</v>
      </c>
      <c r="I46" s="305">
        <v>6.8470463674529636E-2</v>
      </c>
      <c r="J46" s="306">
        <v>638</v>
      </c>
      <c r="K46" s="432">
        <v>3.4310424641809081</v>
      </c>
      <c r="L46" s="305">
        <v>6.3636376688311069E-2</v>
      </c>
      <c r="M46" s="306">
        <v>630</v>
      </c>
      <c r="N46" s="432">
        <v>4.094956220065642</v>
      </c>
      <c r="O46" s="305">
        <v>6.9371910628398203E-2</v>
      </c>
      <c r="P46" s="306">
        <v>638</v>
      </c>
      <c r="Q46" s="432">
        <v>3.3732518901993171</v>
      </c>
      <c r="R46" s="305">
        <v>6.5634445029902108E-2</v>
      </c>
      <c r="S46" s="306">
        <v>641</v>
      </c>
      <c r="T46" s="432">
        <v>3.412164500058227</v>
      </c>
      <c r="U46" s="305">
        <v>7.8546452639814898E-2</v>
      </c>
      <c r="V46" s="306">
        <v>640</v>
      </c>
      <c r="W46" s="432">
        <v>2.7901922970233728</v>
      </c>
      <c r="X46" s="305">
        <v>7.3566899770495575E-2</v>
      </c>
      <c r="Y46" s="306">
        <v>636</v>
      </c>
      <c r="Z46" s="432">
        <v>3.425005936649741</v>
      </c>
      <c r="AA46" s="305">
        <v>7.3098595185274173E-2</v>
      </c>
      <c r="AB46" s="306">
        <v>632</v>
      </c>
      <c r="AC46" s="432">
        <v>2.8559521745649921</v>
      </c>
      <c r="AD46" s="305">
        <v>6.2745492401394098E-2</v>
      </c>
      <c r="AE46" s="306">
        <v>636</v>
      </c>
      <c r="AF46" s="432">
        <v>3.2527805097875619</v>
      </c>
      <c r="AG46" s="305">
        <v>7.045893268412691E-2</v>
      </c>
      <c r="AH46" s="306">
        <v>632</v>
      </c>
      <c r="AI46" s="432">
        <v>3.7663710128678392</v>
      </c>
      <c r="AJ46" s="305">
        <v>7.6690006048763817E-2</v>
      </c>
      <c r="AK46" s="306">
        <v>636</v>
      </c>
      <c r="AL46" s="432">
        <v>3.1996804752897199</v>
      </c>
      <c r="AM46" s="305">
        <v>6.6606042292239043E-2</v>
      </c>
      <c r="AN46" s="306">
        <v>635</v>
      </c>
      <c r="AO46" s="432">
        <v>2.1146674803026002</v>
      </c>
      <c r="AP46" s="305">
        <v>6.9712182068064871E-2</v>
      </c>
      <c r="AQ46" s="306">
        <v>630</v>
      </c>
      <c r="AR46" s="432">
        <v>2.3142732577461569</v>
      </c>
      <c r="AS46" s="305">
        <v>0.1309876849566452</v>
      </c>
      <c r="AT46" s="307">
        <v>281</v>
      </c>
    </row>
    <row r="47" spans="1:46" ht="15" customHeight="1">
      <c r="A47" s="281" t="s">
        <v>95</v>
      </c>
      <c r="B47" s="433">
        <v>3.2139928399555551</v>
      </c>
      <c r="C47" s="310">
        <v>0.13275854014368199</v>
      </c>
      <c r="D47" s="311">
        <v>187</v>
      </c>
      <c r="E47" s="433">
        <v>3.139033217836714</v>
      </c>
      <c r="F47" s="310">
        <v>0.11043673168675169</v>
      </c>
      <c r="G47" s="311">
        <v>188</v>
      </c>
      <c r="H47" s="433">
        <v>3.7259903662195009</v>
      </c>
      <c r="I47" s="310">
        <v>0.12096513805932629</v>
      </c>
      <c r="J47" s="311">
        <v>189</v>
      </c>
      <c r="K47" s="433">
        <v>3.3584203818122802</v>
      </c>
      <c r="L47" s="310">
        <v>0.14386713182424329</v>
      </c>
      <c r="M47" s="311">
        <v>186</v>
      </c>
      <c r="N47" s="433">
        <v>4.2395769356149131</v>
      </c>
      <c r="O47" s="310">
        <v>0.13989511592588899</v>
      </c>
      <c r="P47" s="311">
        <v>190</v>
      </c>
      <c r="Q47" s="433">
        <v>3.4809095308666822</v>
      </c>
      <c r="R47" s="310">
        <v>0.1109014310113267</v>
      </c>
      <c r="S47" s="311">
        <v>188</v>
      </c>
      <c r="T47" s="433">
        <v>3.5003369147052279</v>
      </c>
      <c r="U47" s="310">
        <v>0.1260939366154421</v>
      </c>
      <c r="V47" s="311">
        <v>190</v>
      </c>
      <c r="W47" s="433">
        <v>2.639010619297963</v>
      </c>
      <c r="X47" s="310">
        <v>0.12856177787720999</v>
      </c>
      <c r="Y47" s="311">
        <v>190</v>
      </c>
      <c r="Z47" s="433">
        <v>3.5890625872253579</v>
      </c>
      <c r="AA47" s="310">
        <v>0.1186537976468402</v>
      </c>
      <c r="AB47" s="311">
        <v>188</v>
      </c>
      <c r="AC47" s="433">
        <v>2.8306357601145899</v>
      </c>
      <c r="AD47" s="310">
        <v>0.1009977961845972</v>
      </c>
      <c r="AE47" s="311">
        <v>189</v>
      </c>
      <c r="AF47" s="433">
        <v>3.594851606876714</v>
      </c>
      <c r="AG47" s="310">
        <v>0.12101415932186289</v>
      </c>
      <c r="AH47" s="311">
        <v>192</v>
      </c>
      <c r="AI47" s="433">
        <v>3.833391740125534</v>
      </c>
      <c r="AJ47" s="310">
        <v>0.16530471857093301</v>
      </c>
      <c r="AK47" s="311">
        <v>193</v>
      </c>
      <c r="AL47" s="433">
        <v>3.460136758257454</v>
      </c>
      <c r="AM47" s="310">
        <v>0.1074308727595646</v>
      </c>
      <c r="AN47" s="311">
        <v>190</v>
      </c>
      <c r="AO47" s="433">
        <v>2.1532898195744492</v>
      </c>
      <c r="AP47" s="310">
        <v>0.1268702006632767</v>
      </c>
      <c r="AQ47" s="311">
        <v>188</v>
      </c>
      <c r="AR47" s="433">
        <v>2.0403978050480829</v>
      </c>
      <c r="AS47" s="310">
        <v>0.26543612356816038</v>
      </c>
      <c r="AT47" s="312">
        <v>80</v>
      </c>
    </row>
    <row r="48" spans="1:46" ht="15" customHeight="1">
      <c r="A48" s="276" t="s">
        <v>96</v>
      </c>
      <c r="B48" s="432">
        <v>3.1020875388467459</v>
      </c>
      <c r="C48" s="305">
        <v>9.0799069272715027E-2</v>
      </c>
      <c r="D48" s="306">
        <v>403</v>
      </c>
      <c r="E48" s="432">
        <v>2.8203824035656222</v>
      </c>
      <c r="F48" s="305">
        <v>7.5368275751309263E-2</v>
      </c>
      <c r="G48" s="306">
        <v>401</v>
      </c>
      <c r="H48" s="432">
        <v>3.807479160556889</v>
      </c>
      <c r="I48" s="305">
        <v>7.2407532918954326E-2</v>
      </c>
      <c r="J48" s="306">
        <v>398</v>
      </c>
      <c r="K48" s="432">
        <v>3.4936249769885959</v>
      </c>
      <c r="L48" s="305">
        <v>8.3961897887392278E-2</v>
      </c>
      <c r="M48" s="306">
        <v>399</v>
      </c>
      <c r="N48" s="432">
        <v>4.1935599057616848</v>
      </c>
      <c r="O48" s="305">
        <v>7.5433646587781802E-2</v>
      </c>
      <c r="P48" s="306">
        <v>405</v>
      </c>
      <c r="Q48" s="432">
        <v>3.110513492362283</v>
      </c>
      <c r="R48" s="305">
        <v>9.6990823606972906E-2</v>
      </c>
      <c r="S48" s="306">
        <v>398</v>
      </c>
      <c r="T48" s="432">
        <v>3.482652866454234</v>
      </c>
      <c r="U48" s="305">
        <v>8.3323601978276818E-2</v>
      </c>
      <c r="V48" s="306">
        <v>400</v>
      </c>
      <c r="W48" s="432">
        <v>2.6040665795302091</v>
      </c>
      <c r="X48" s="305">
        <v>8.9058202923753257E-2</v>
      </c>
      <c r="Y48" s="306">
        <v>402</v>
      </c>
      <c r="Z48" s="432">
        <v>3.495675188611183</v>
      </c>
      <c r="AA48" s="305">
        <v>7.6793618817485504E-2</v>
      </c>
      <c r="AB48" s="306">
        <v>400</v>
      </c>
      <c r="AC48" s="432">
        <v>2.8930008930646411</v>
      </c>
      <c r="AD48" s="305">
        <v>8.1621417541103525E-2</v>
      </c>
      <c r="AE48" s="306">
        <v>400</v>
      </c>
      <c r="AF48" s="432">
        <v>3.1966981852086702</v>
      </c>
      <c r="AG48" s="305">
        <v>9.2646729428568997E-2</v>
      </c>
      <c r="AH48" s="306">
        <v>400</v>
      </c>
      <c r="AI48" s="432">
        <v>3.64931765960268</v>
      </c>
      <c r="AJ48" s="305">
        <v>8.0643209571053351E-2</v>
      </c>
      <c r="AK48" s="306">
        <v>402</v>
      </c>
      <c r="AL48" s="432">
        <v>3.0268254101892391</v>
      </c>
      <c r="AM48" s="305">
        <v>8.6041875031213882E-2</v>
      </c>
      <c r="AN48" s="306">
        <v>403</v>
      </c>
      <c r="AO48" s="432">
        <v>1.9398791069661581</v>
      </c>
      <c r="AP48" s="305">
        <v>7.6590196383167747E-2</v>
      </c>
      <c r="AQ48" s="306">
        <v>400</v>
      </c>
      <c r="AR48" s="432">
        <v>2.2557542083367368</v>
      </c>
      <c r="AS48" s="305">
        <v>0.17310055846627259</v>
      </c>
      <c r="AT48" s="307">
        <v>182</v>
      </c>
    </row>
    <row r="49" spans="1:46" ht="15" customHeight="1">
      <c r="A49" s="281" t="s">
        <v>97</v>
      </c>
      <c r="B49" s="433">
        <v>3.193865569832989</v>
      </c>
      <c r="C49" s="310">
        <v>0.1010508582291189</v>
      </c>
      <c r="D49" s="311">
        <v>300</v>
      </c>
      <c r="E49" s="433">
        <v>3.0701418973972632</v>
      </c>
      <c r="F49" s="310">
        <v>9.1642427685424147E-2</v>
      </c>
      <c r="G49" s="311">
        <v>293</v>
      </c>
      <c r="H49" s="433">
        <v>3.6656264688422291</v>
      </c>
      <c r="I49" s="310">
        <v>9.8452913402032424E-2</v>
      </c>
      <c r="J49" s="311">
        <v>300</v>
      </c>
      <c r="K49" s="433">
        <v>3.527876066661904</v>
      </c>
      <c r="L49" s="310">
        <v>0.1025041253966481</v>
      </c>
      <c r="M49" s="311">
        <v>303</v>
      </c>
      <c r="N49" s="433">
        <v>4.2233554520234868</v>
      </c>
      <c r="O49" s="310">
        <v>9.7868151445723917E-2</v>
      </c>
      <c r="P49" s="311">
        <v>303</v>
      </c>
      <c r="Q49" s="433">
        <v>3.1416621691093458</v>
      </c>
      <c r="R49" s="310">
        <v>9.6872807094223218E-2</v>
      </c>
      <c r="S49" s="311">
        <v>303</v>
      </c>
      <c r="T49" s="433">
        <v>3.6477658141933378</v>
      </c>
      <c r="U49" s="310">
        <v>8.709197722668871E-2</v>
      </c>
      <c r="V49" s="311">
        <v>306</v>
      </c>
      <c r="W49" s="433">
        <v>2.531219151467123</v>
      </c>
      <c r="X49" s="310">
        <v>9.7048204377261374E-2</v>
      </c>
      <c r="Y49" s="311">
        <v>293</v>
      </c>
      <c r="Z49" s="433">
        <v>3.5666375737432618</v>
      </c>
      <c r="AA49" s="310">
        <v>9.6480751708989121E-2</v>
      </c>
      <c r="AB49" s="311">
        <v>302</v>
      </c>
      <c r="AC49" s="433">
        <v>2.9393912954869381</v>
      </c>
      <c r="AD49" s="310">
        <v>0.10479352593191039</v>
      </c>
      <c r="AE49" s="311">
        <v>304</v>
      </c>
      <c r="AF49" s="433">
        <v>3.2493955682713942</v>
      </c>
      <c r="AG49" s="310">
        <v>0.1068749467712657</v>
      </c>
      <c r="AH49" s="311">
        <v>302</v>
      </c>
      <c r="AI49" s="433">
        <v>3.6869628317545109</v>
      </c>
      <c r="AJ49" s="310">
        <v>0.1144627383141109</v>
      </c>
      <c r="AK49" s="311">
        <v>300</v>
      </c>
      <c r="AL49" s="433">
        <v>2.9076093815704969</v>
      </c>
      <c r="AM49" s="310">
        <v>0.1111628650414536</v>
      </c>
      <c r="AN49" s="311">
        <v>298</v>
      </c>
      <c r="AO49" s="433">
        <v>1.8975547140388429</v>
      </c>
      <c r="AP49" s="310">
        <v>8.9555534137810255E-2</v>
      </c>
      <c r="AQ49" s="311">
        <v>298</v>
      </c>
      <c r="AR49" s="433">
        <v>2.0169103002517592</v>
      </c>
      <c r="AS49" s="310">
        <v>0.16583190501932621</v>
      </c>
      <c r="AT49" s="312">
        <v>153</v>
      </c>
    </row>
    <row r="50" spans="1:46" ht="15" customHeight="1">
      <c r="A50" s="276" t="s">
        <v>98</v>
      </c>
      <c r="B50" s="432">
        <v>3.1750051369676049</v>
      </c>
      <c r="C50" s="305">
        <v>7.7676158832382713E-2</v>
      </c>
      <c r="D50" s="306">
        <v>397</v>
      </c>
      <c r="E50" s="432">
        <v>2.753544492149048</v>
      </c>
      <c r="F50" s="305">
        <v>8.9827402884792878E-2</v>
      </c>
      <c r="G50" s="306">
        <v>395</v>
      </c>
      <c r="H50" s="432">
        <v>3.7775900621311971</v>
      </c>
      <c r="I50" s="305">
        <v>8.2919949666359516E-2</v>
      </c>
      <c r="J50" s="306">
        <v>399</v>
      </c>
      <c r="K50" s="432">
        <v>3.490689626386418</v>
      </c>
      <c r="L50" s="305">
        <v>9.1379744311208114E-2</v>
      </c>
      <c r="M50" s="306">
        <v>397</v>
      </c>
      <c r="N50" s="432">
        <v>4.1402572000966851</v>
      </c>
      <c r="O50" s="305">
        <v>9.2666885420060463E-2</v>
      </c>
      <c r="P50" s="306">
        <v>394</v>
      </c>
      <c r="Q50" s="432">
        <v>3.3254781879827608</v>
      </c>
      <c r="R50" s="305">
        <v>9.9196144980939996E-2</v>
      </c>
      <c r="S50" s="306">
        <v>390</v>
      </c>
      <c r="T50" s="432">
        <v>3.497893320513807</v>
      </c>
      <c r="U50" s="305">
        <v>9.5433606880765645E-2</v>
      </c>
      <c r="V50" s="306">
        <v>400</v>
      </c>
      <c r="W50" s="432">
        <v>2.5208636960646249</v>
      </c>
      <c r="X50" s="305">
        <v>8.5715492009808852E-2</v>
      </c>
      <c r="Y50" s="306">
        <v>395</v>
      </c>
      <c r="Z50" s="432">
        <v>3.492747757230755</v>
      </c>
      <c r="AA50" s="305">
        <v>9.8823958980457829E-2</v>
      </c>
      <c r="AB50" s="306">
        <v>397</v>
      </c>
      <c r="AC50" s="432">
        <v>2.9440231281839888</v>
      </c>
      <c r="AD50" s="305">
        <v>7.2045368396765425E-2</v>
      </c>
      <c r="AE50" s="306">
        <v>399</v>
      </c>
      <c r="AF50" s="432">
        <v>3.22313986717145</v>
      </c>
      <c r="AG50" s="305">
        <v>8.6457253470979462E-2</v>
      </c>
      <c r="AH50" s="306">
        <v>394</v>
      </c>
      <c r="AI50" s="432">
        <v>3.7927310786778872</v>
      </c>
      <c r="AJ50" s="305">
        <v>9.5451836018758077E-2</v>
      </c>
      <c r="AK50" s="306">
        <v>398</v>
      </c>
      <c r="AL50" s="432">
        <v>3.2376557461570772</v>
      </c>
      <c r="AM50" s="305">
        <v>8.5381811308992694E-2</v>
      </c>
      <c r="AN50" s="306">
        <v>398</v>
      </c>
      <c r="AO50" s="432">
        <v>2.145177592855946</v>
      </c>
      <c r="AP50" s="305">
        <v>7.6833497800546283E-2</v>
      </c>
      <c r="AQ50" s="306">
        <v>395</v>
      </c>
      <c r="AR50" s="432">
        <v>2.405066652068709</v>
      </c>
      <c r="AS50" s="305">
        <v>0.1673910734663912</v>
      </c>
      <c r="AT50" s="307">
        <v>180</v>
      </c>
    </row>
    <row r="51" spans="1:46" ht="15" customHeight="1" thickBot="1">
      <c r="A51" s="286" t="s">
        <v>99</v>
      </c>
      <c r="B51" s="434">
        <v>3.0066339114352498</v>
      </c>
      <c r="C51" s="320">
        <v>8.7663101293466106E-2</v>
      </c>
      <c r="D51" s="321">
        <v>355</v>
      </c>
      <c r="E51" s="434">
        <v>3.0249292937711081</v>
      </c>
      <c r="F51" s="320">
        <v>7.9997774458953536E-2</v>
      </c>
      <c r="G51" s="321">
        <v>356</v>
      </c>
      <c r="H51" s="434">
        <v>3.6970976819264521</v>
      </c>
      <c r="I51" s="320">
        <v>9.0309746211034145E-2</v>
      </c>
      <c r="J51" s="321">
        <v>358</v>
      </c>
      <c r="K51" s="434">
        <v>3.555071787632849</v>
      </c>
      <c r="L51" s="320">
        <v>0.1035560683632873</v>
      </c>
      <c r="M51" s="321">
        <v>358</v>
      </c>
      <c r="N51" s="434">
        <v>4.2836186913690391</v>
      </c>
      <c r="O51" s="320">
        <v>6.9695712342796673E-2</v>
      </c>
      <c r="P51" s="321">
        <v>360</v>
      </c>
      <c r="Q51" s="434">
        <v>3.1195555660911878</v>
      </c>
      <c r="R51" s="320">
        <v>0.10345236459907491</v>
      </c>
      <c r="S51" s="321">
        <v>357</v>
      </c>
      <c r="T51" s="434">
        <v>3.6457172823147421</v>
      </c>
      <c r="U51" s="320">
        <v>9.3833572583768482E-2</v>
      </c>
      <c r="V51" s="321">
        <v>355</v>
      </c>
      <c r="W51" s="434">
        <v>2.6104359978574738</v>
      </c>
      <c r="X51" s="320">
        <v>0.1173862908677541</v>
      </c>
      <c r="Y51" s="321">
        <v>359</v>
      </c>
      <c r="Z51" s="434">
        <v>3.5410079691105452</v>
      </c>
      <c r="AA51" s="320">
        <v>9.0905216774107386E-2</v>
      </c>
      <c r="AB51" s="321">
        <v>362</v>
      </c>
      <c r="AC51" s="434">
        <v>2.946318116715978</v>
      </c>
      <c r="AD51" s="320">
        <v>6.9391161602736423E-2</v>
      </c>
      <c r="AE51" s="321">
        <v>360</v>
      </c>
      <c r="AF51" s="434">
        <v>3.099454064085212</v>
      </c>
      <c r="AG51" s="320">
        <v>9.1050483291798878E-2</v>
      </c>
      <c r="AH51" s="321">
        <v>359</v>
      </c>
      <c r="AI51" s="434">
        <v>3.784217343876179</v>
      </c>
      <c r="AJ51" s="320">
        <v>9.1920194060992971E-2</v>
      </c>
      <c r="AK51" s="321">
        <v>360</v>
      </c>
      <c r="AL51" s="434">
        <v>2.949953477457782</v>
      </c>
      <c r="AM51" s="320">
        <v>8.4173771425681346E-2</v>
      </c>
      <c r="AN51" s="321">
        <v>357</v>
      </c>
      <c r="AO51" s="434">
        <v>1.9582087651915081</v>
      </c>
      <c r="AP51" s="320">
        <v>8.9273595450899468E-2</v>
      </c>
      <c r="AQ51" s="321">
        <v>353</v>
      </c>
      <c r="AR51" s="434">
        <v>1.9666139813331689</v>
      </c>
      <c r="AS51" s="320">
        <v>0.19051245172778711</v>
      </c>
      <c r="AT51" s="322">
        <v>178</v>
      </c>
    </row>
    <row r="52" spans="1:46" ht="15" customHeight="1">
      <c r="A52" s="291" t="s">
        <v>100</v>
      </c>
      <c r="B52" s="407">
        <v>3.115889133983917</v>
      </c>
      <c r="C52" s="333">
        <v>2.599425767019347E-2</v>
      </c>
      <c r="D52" s="334">
        <v>5097</v>
      </c>
      <c r="E52" s="407">
        <v>2.897610565140432</v>
      </c>
      <c r="F52" s="333">
        <v>2.5126499368010889E-2</v>
      </c>
      <c r="G52" s="334">
        <v>5083</v>
      </c>
      <c r="H52" s="407">
        <v>3.6813764425843019</v>
      </c>
      <c r="I52" s="333">
        <v>2.5226375937110648E-2</v>
      </c>
      <c r="J52" s="334">
        <v>5127</v>
      </c>
      <c r="K52" s="407">
        <v>3.3677290135335349</v>
      </c>
      <c r="L52" s="333">
        <v>2.4984278781677069E-2</v>
      </c>
      <c r="M52" s="334">
        <v>5084</v>
      </c>
      <c r="N52" s="407">
        <v>4.1857793112346524</v>
      </c>
      <c r="O52" s="333">
        <v>2.4812063850220879E-2</v>
      </c>
      <c r="P52" s="334">
        <v>5140</v>
      </c>
      <c r="Q52" s="407">
        <v>3.386295459496349</v>
      </c>
      <c r="R52" s="333">
        <v>2.5780208183253189E-2</v>
      </c>
      <c r="S52" s="334">
        <v>5089</v>
      </c>
      <c r="T52" s="407">
        <v>3.4800160456835871</v>
      </c>
      <c r="U52" s="333">
        <v>2.729538489363199E-2</v>
      </c>
      <c r="V52" s="334">
        <v>5124</v>
      </c>
      <c r="W52" s="407">
        <v>2.693889306923861</v>
      </c>
      <c r="X52" s="333">
        <v>2.5508774473357341E-2</v>
      </c>
      <c r="Y52" s="334">
        <v>5095</v>
      </c>
      <c r="Z52" s="407">
        <v>3.5094903445239209</v>
      </c>
      <c r="AA52" s="333">
        <v>2.497503262269837E-2</v>
      </c>
      <c r="AB52" s="334">
        <v>5114</v>
      </c>
      <c r="AC52" s="407">
        <v>2.9171732127379251</v>
      </c>
      <c r="AD52" s="333">
        <v>2.492962411756262E-2</v>
      </c>
      <c r="AE52" s="334">
        <v>5114</v>
      </c>
      <c r="AF52" s="407">
        <v>3.3921038801417649</v>
      </c>
      <c r="AG52" s="333">
        <v>2.598974756994268E-2</v>
      </c>
      <c r="AH52" s="334">
        <v>5104</v>
      </c>
      <c r="AI52" s="407">
        <v>3.7734309498604062</v>
      </c>
      <c r="AJ52" s="333">
        <v>2.756575061922456E-2</v>
      </c>
      <c r="AK52" s="334">
        <v>5135</v>
      </c>
      <c r="AL52" s="407">
        <v>3.1843192386909891</v>
      </c>
      <c r="AM52" s="333">
        <v>2.5182350748691899E-2</v>
      </c>
      <c r="AN52" s="334">
        <v>5102</v>
      </c>
      <c r="AO52" s="407">
        <v>2.205738867816343</v>
      </c>
      <c r="AP52" s="333">
        <v>2.7894747597641122E-2</v>
      </c>
      <c r="AQ52" s="334">
        <v>5064</v>
      </c>
      <c r="AR52" s="407">
        <v>2.2088983076701978</v>
      </c>
      <c r="AS52" s="333">
        <v>5.189792976705123E-2</v>
      </c>
      <c r="AT52" s="335">
        <v>2221</v>
      </c>
    </row>
    <row r="53" spans="1:46" ht="15" customHeight="1">
      <c r="A53" s="291" t="s">
        <v>101</v>
      </c>
      <c r="B53" s="407">
        <v>3.1297622826319889</v>
      </c>
      <c r="C53" s="333">
        <v>4.5746840147071068E-2</v>
      </c>
      <c r="D53" s="334">
        <v>1893</v>
      </c>
      <c r="E53" s="407">
        <v>2.9824265510298602</v>
      </c>
      <c r="F53" s="333">
        <v>4.0449581424304507E-2</v>
      </c>
      <c r="G53" s="334">
        <v>1880</v>
      </c>
      <c r="H53" s="407">
        <v>3.7475158869995009</v>
      </c>
      <c r="I53" s="333">
        <v>4.3407695128181663E-2</v>
      </c>
      <c r="J53" s="334">
        <v>1886</v>
      </c>
      <c r="K53" s="407">
        <v>3.4900034134625471</v>
      </c>
      <c r="L53" s="333">
        <v>4.2620057834811133E-2</v>
      </c>
      <c r="M53" s="334">
        <v>1894</v>
      </c>
      <c r="N53" s="407">
        <v>4.2017315343240007</v>
      </c>
      <c r="O53" s="333">
        <v>3.7137145251610618E-2</v>
      </c>
      <c r="P53" s="334">
        <v>1912</v>
      </c>
      <c r="Q53" s="407">
        <v>3.308803322141892</v>
      </c>
      <c r="R53" s="333">
        <v>4.7400204919947911E-2</v>
      </c>
      <c r="S53" s="334">
        <v>1883</v>
      </c>
      <c r="T53" s="407">
        <v>3.5540425766580088</v>
      </c>
      <c r="U53" s="333">
        <v>4.3019206895382939E-2</v>
      </c>
      <c r="V53" s="334">
        <v>1891</v>
      </c>
      <c r="W53" s="407">
        <v>2.6122472741981331</v>
      </c>
      <c r="X53" s="333">
        <v>4.5637732414665698E-2</v>
      </c>
      <c r="Y53" s="334">
        <v>1882</v>
      </c>
      <c r="Z53" s="407">
        <v>3.545541667115172</v>
      </c>
      <c r="AA53" s="333">
        <v>4.0334982084098067E-2</v>
      </c>
      <c r="AB53" s="334">
        <v>1900</v>
      </c>
      <c r="AC53" s="407">
        <v>3.013272692659497</v>
      </c>
      <c r="AD53" s="333">
        <v>4.2593347605220447E-2</v>
      </c>
      <c r="AE53" s="334">
        <v>1890</v>
      </c>
      <c r="AF53" s="407">
        <v>3.3131912631524272</v>
      </c>
      <c r="AG53" s="333">
        <v>4.7659497432461263E-2</v>
      </c>
      <c r="AH53" s="334">
        <v>1889</v>
      </c>
      <c r="AI53" s="407">
        <v>3.8259766836899041</v>
      </c>
      <c r="AJ53" s="333">
        <v>4.148797745285096E-2</v>
      </c>
      <c r="AK53" s="334">
        <v>1898</v>
      </c>
      <c r="AL53" s="407">
        <v>3.1153985047540651</v>
      </c>
      <c r="AM53" s="333">
        <v>4.4244575796793771E-2</v>
      </c>
      <c r="AN53" s="334">
        <v>1888</v>
      </c>
      <c r="AO53" s="407">
        <v>2.077379949139019</v>
      </c>
      <c r="AP53" s="333">
        <v>4.304462804254966E-2</v>
      </c>
      <c r="AQ53" s="334">
        <v>1869</v>
      </c>
      <c r="AR53" s="407">
        <v>2.0988600610930588</v>
      </c>
      <c r="AS53" s="333">
        <v>8.0933707001857313E-2</v>
      </c>
      <c r="AT53" s="335">
        <v>881</v>
      </c>
    </row>
    <row r="54" spans="1:46" ht="15" customHeight="1">
      <c r="A54" s="296" t="s">
        <v>102</v>
      </c>
      <c r="B54" s="412">
        <v>3.1185522354192612</v>
      </c>
      <c r="C54" s="325">
        <v>2.2765501134371278E-2</v>
      </c>
      <c r="D54" s="326">
        <v>6990</v>
      </c>
      <c r="E54" s="412">
        <v>2.913842323139983</v>
      </c>
      <c r="F54" s="325">
        <v>2.174440632692435E-2</v>
      </c>
      <c r="G54" s="326">
        <v>6963</v>
      </c>
      <c r="H54" s="412">
        <v>3.6939476546795689</v>
      </c>
      <c r="I54" s="325">
        <v>2.2029703080957679E-2</v>
      </c>
      <c r="J54" s="326">
        <v>7013</v>
      </c>
      <c r="K54" s="412">
        <v>3.3912828141259048</v>
      </c>
      <c r="L54" s="325">
        <v>2.17925756377381E-2</v>
      </c>
      <c r="M54" s="326">
        <v>6978</v>
      </c>
      <c r="N54" s="412">
        <v>4.1888315554103306</v>
      </c>
      <c r="O54" s="325">
        <v>2.1286029208436391E-2</v>
      </c>
      <c r="P54" s="326">
        <v>7052</v>
      </c>
      <c r="Q54" s="412">
        <v>3.371459255888507</v>
      </c>
      <c r="R54" s="325">
        <v>2.2722786441837159E-2</v>
      </c>
      <c r="S54" s="326">
        <v>6972</v>
      </c>
      <c r="T54" s="412">
        <v>3.4941568789260131</v>
      </c>
      <c r="U54" s="325">
        <v>2.3569033425251878E-2</v>
      </c>
      <c r="V54" s="326">
        <v>7015</v>
      </c>
      <c r="W54" s="412">
        <v>2.6782953992970739</v>
      </c>
      <c r="X54" s="325">
        <v>2.2402824804305409E-2</v>
      </c>
      <c r="Y54" s="326">
        <v>6977</v>
      </c>
      <c r="Z54" s="412">
        <v>3.5163999638401511</v>
      </c>
      <c r="AA54" s="325">
        <v>2.1617671121362699E-2</v>
      </c>
      <c r="AB54" s="326">
        <v>7014</v>
      </c>
      <c r="AC54" s="412">
        <v>2.9355337314083272</v>
      </c>
      <c r="AD54" s="325">
        <v>2.1760498242717221E-2</v>
      </c>
      <c r="AE54" s="326">
        <v>7004</v>
      </c>
      <c r="AF54" s="412">
        <v>3.3769986916937809</v>
      </c>
      <c r="AG54" s="325">
        <v>2.2907688153436339E-2</v>
      </c>
      <c r="AH54" s="326">
        <v>6993</v>
      </c>
      <c r="AI54" s="412">
        <v>3.7834884527735411</v>
      </c>
      <c r="AJ54" s="325">
        <v>2.3665424148161762E-2</v>
      </c>
      <c r="AK54" s="326">
        <v>7033</v>
      </c>
      <c r="AL54" s="412">
        <v>3.1711082672946471</v>
      </c>
      <c r="AM54" s="325">
        <v>2.205765325786244E-2</v>
      </c>
      <c r="AN54" s="326">
        <v>6990</v>
      </c>
      <c r="AO54" s="412">
        <v>2.1812246042157142</v>
      </c>
      <c r="AP54" s="325">
        <v>2.403402991903035E-2</v>
      </c>
      <c r="AQ54" s="326">
        <v>6933</v>
      </c>
      <c r="AR54" s="412">
        <v>2.1869709075182842</v>
      </c>
      <c r="AS54" s="325">
        <v>4.4587423963115477E-2</v>
      </c>
      <c r="AT54" s="327">
        <v>3102</v>
      </c>
    </row>
    <row r="55" spans="1:46" ht="15" customHeight="1">
      <c r="A55" s="1162" t="s">
        <v>147</v>
      </c>
      <c r="B55" s="1162" t="s">
        <v>148</v>
      </c>
      <c r="C55" s="1162" t="s">
        <v>148</v>
      </c>
      <c r="D55" s="1162" t="s">
        <v>148</v>
      </c>
      <c r="E55" s="1162" t="s">
        <v>148</v>
      </c>
      <c r="F55" s="1162" t="s">
        <v>148</v>
      </c>
      <c r="G55" s="1162" t="s">
        <v>148</v>
      </c>
      <c r="H55" s="1162" t="s">
        <v>148</v>
      </c>
      <c r="I55" s="1162" t="s">
        <v>148</v>
      </c>
      <c r="J55" s="1162" t="s">
        <v>148</v>
      </c>
      <c r="K55" s="1162" t="s">
        <v>148</v>
      </c>
      <c r="L55" s="1162" t="s">
        <v>148</v>
      </c>
      <c r="M55" s="1162" t="s">
        <v>148</v>
      </c>
      <c r="N55" s="1162" t="s">
        <v>148</v>
      </c>
      <c r="O55" s="1162" t="s">
        <v>148</v>
      </c>
      <c r="P55" s="1162" t="s">
        <v>148</v>
      </c>
      <c r="Q55" s="1162" t="s">
        <v>148</v>
      </c>
      <c r="R55" s="1162" t="s">
        <v>148</v>
      </c>
      <c r="S55" s="1162" t="s">
        <v>148</v>
      </c>
      <c r="T55" s="1162" t="s">
        <v>148</v>
      </c>
      <c r="U55" s="1162" t="s">
        <v>148</v>
      </c>
      <c r="V55" s="1162" t="s">
        <v>148</v>
      </c>
      <c r="W55" s="1162" t="s">
        <v>148</v>
      </c>
      <c r="X55" s="1162" t="s">
        <v>148</v>
      </c>
      <c r="Y55" s="1162" t="s">
        <v>148</v>
      </c>
      <c r="Z55" s="1162" t="s">
        <v>148</v>
      </c>
      <c r="AA55" s="1162" t="s">
        <v>148</v>
      </c>
      <c r="AB55" s="1162" t="s">
        <v>148</v>
      </c>
      <c r="AC55" s="1162" t="s">
        <v>148</v>
      </c>
      <c r="AD55" s="1162" t="s">
        <v>148</v>
      </c>
      <c r="AE55" s="1162" t="s">
        <v>148</v>
      </c>
      <c r="AF55" s="1162" t="s">
        <v>148</v>
      </c>
      <c r="AG55" s="1162" t="s">
        <v>148</v>
      </c>
      <c r="AH55" s="1162" t="s">
        <v>148</v>
      </c>
      <c r="AI55" s="1162" t="s">
        <v>148</v>
      </c>
      <c r="AJ55" s="1162" t="s">
        <v>148</v>
      </c>
      <c r="AK55" s="1162" t="s">
        <v>148</v>
      </c>
      <c r="AL55" s="1162" t="s">
        <v>148</v>
      </c>
      <c r="AM55" s="1162" t="s">
        <v>148</v>
      </c>
      <c r="AN55" s="1162" t="s">
        <v>148</v>
      </c>
      <c r="AO55" s="1162" t="s">
        <v>148</v>
      </c>
      <c r="AP55" s="1162" t="s">
        <v>148</v>
      </c>
      <c r="AQ55" s="1162" t="s">
        <v>148</v>
      </c>
      <c r="AR55" s="1162" t="s">
        <v>148</v>
      </c>
      <c r="AS55" s="1162" t="s">
        <v>148</v>
      </c>
      <c r="AT55" s="1162" t="s">
        <v>148</v>
      </c>
    </row>
    <row r="56" spans="1:46" ht="15" customHeight="1">
      <c r="A56" s="1162" t="s">
        <v>430</v>
      </c>
      <c r="B56" s="1162" t="s">
        <v>105</v>
      </c>
      <c r="C56" s="1162" t="s">
        <v>105</v>
      </c>
      <c r="D56" s="1162" t="s">
        <v>105</v>
      </c>
      <c r="E56" s="1162" t="s">
        <v>105</v>
      </c>
      <c r="F56" s="1162" t="s">
        <v>105</v>
      </c>
      <c r="G56" s="1162" t="s">
        <v>105</v>
      </c>
      <c r="H56" s="1162" t="s">
        <v>105</v>
      </c>
      <c r="I56" s="1162" t="s">
        <v>105</v>
      </c>
      <c r="J56" s="1162" t="s">
        <v>105</v>
      </c>
      <c r="K56" s="1162" t="s">
        <v>105</v>
      </c>
      <c r="L56" s="1162" t="s">
        <v>105</v>
      </c>
      <c r="M56" s="1162" t="s">
        <v>105</v>
      </c>
      <c r="N56" s="1162" t="s">
        <v>105</v>
      </c>
      <c r="O56" s="1162" t="s">
        <v>105</v>
      </c>
      <c r="P56" s="1162" t="s">
        <v>105</v>
      </c>
      <c r="Q56" s="1162" t="s">
        <v>105</v>
      </c>
      <c r="R56" s="1162" t="s">
        <v>105</v>
      </c>
      <c r="S56" s="1162" t="s">
        <v>105</v>
      </c>
      <c r="T56" s="1162" t="s">
        <v>105</v>
      </c>
      <c r="U56" s="1162" t="s">
        <v>105</v>
      </c>
      <c r="V56" s="1162" t="s">
        <v>105</v>
      </c>
      <c r="W56" s="1162" t="s">
        <v>105</v>
      </c>
      <c r="X56" s="1162" t="s">
        <v>105</v>
      </c>
      <c r="Y56" s="1162" t="s">
        <v>105</v>
      </c>
      <c r="Z56" s="1162" t="s">
        <v>105</v>
      </c>
      <c r="AA56" s="1162" t="s">
        <v>105</v>
      </c>
      <c r="AB56" s="1162" t="s">
        <v>105</v>
      </c>
      <c r="AC56" s="1162" t="s">
        <v>105</v>
      </c>
      <c r="AD56" s="1162" t="s">
        <v>105</v>
      </c>
      <c r="AE56" s="1162" t="s">
        <v>105</v>
      </c>
      <c r="AF56" s="1162" t="s">
        <v>105</v>
      </c>
      <c r="AG56" s="1162" t="s">
        <v>105</v>
      </c>
      <c r="AH56" s="1162" t="s">
        <v>105</v>
      </c>
      <c r="AI56" s="1162" t="s">
        <v>105</v>
      </c>
      <c r="AJ56" s="1162" t="s">
        <v>105</v>
      </c>
      <c r="AK56" s="1162" t="s">
        <v>105</v>
      </c>
      <c r="AL56" s="1162" t="s">
        <v>105</v>
      </c>
      <c r="AM56" s="1162" t="s">
        <v>105</v>
      </c>
      <c r="AN56" s="1162" t="s">
        <v>105</v>
      </c>
      <c r="AO56" s="1162" t="s">
        <v>105</v>
      </c>
      <c r="AP56" s="1162" t="s">
        <v>105</v>
      </c>
      <c r="AQ56" s="1162" t="s">
        <v>105</v>
      </c>
      <c r="AR56" s="1162" t="s">
        <v>105</v>
      </c>
      <c r="AS56" s="1162" t="s">
        <v>105</v>
      </c>
      <c r="AT56" s="1162" t="s">
        <v>105</v>
      </c>
    </row>
    <row r="57" spans="1:46" ht="15" customHeight="1">
      <c r="A57" s="1162" t="s">
        <v>150</v>
      </c>
      <c r="B57" s="1162" t="s">
        <v>150</v>
      </c>
      <c r="C57" s="1162" t="s">
        <v>150</v>
      </c>
      <c r="D57" s="1162" t="s">
        <v>150</v>
      </c>
      <c r="E57" s="1162" t="s">
        <v>150</v>
      </c>
      <c r="F57" s="1162" t="s">
        <v>150</v>
      </c>
      <c r="G57" s="1162" t="s">
        <v>150</v>
      </c>
      <c r="H57" s="1162" t="s">
        <v>150</v>
      </c>
      <c r="I57" s="1162" t="s">
        <v>150</v>
      </c>
      <c r="J57" s="1162" t="s">
        <v>150</v>
      </c>
      <c r="K57" s="1162" t="s">
        <v>150</v>
      </c>
      <c r="L57" s="1162" t="s">
        <v>150</v>
      </c>
      <c r="M57" s="1162" t="s">
        <v>150</v>
      </c>
      <c r="N57" s="1162" t="s">
        <v>150</v>
      </c>
      <c r="O57" s="1162" t="s">
        <v>150</v>
      </c>
      <c r="P57" s="1162" t="s">
        <v>150</v>
      </c>
      <c r="Q57" s="1162" t="s">
        <v>150</v>
      </c>
      <c r="R57" s="1162" t="s">
        <v>150</v>
      </c>
      <c r="S57" s="1162" t="s">
        <v>150</v>
      </c>
      <c r="T57" s="1162" t="s">
        <v>150</v>
      </c>
      <c r="U57" s="1162" t="s">
        <v>150</v>
      </c>
      <c r="V57" s="1162" t="s">
        <v>150</v>
      </c>
      <c r="W57" s="1162" t="s">
        <v>150</v>
      </c>
      <c r="X57" s="1162" t="s">
        <v>150</v>
      </c>
      <c r="Y57" s="1162" t="s">
        <v>150</v>
      </c>
      <c r="Z57" s="1162" t="s">
        <v>150</v>
      </c>
      <c r="AA57" s="1162" t="s">
        <v>150</v>
      </c>
      <c r="AB57" s="1162" t="s">
        <v>150</v>
      </c>
      <c r="AC57" s="1162" t="s">
        <v>150</v>
      </c>
      <c r="AD57" s="1162" t="s">
        <v>150</v>
      </c>
      <c r="AE57" s="1162" t="s">
        <v>150</v>
      </c>
      <c r="AF57" s="1162" t="s">
        <v>150</v>
      </c>
      <c r="AG57" s="1162" t="s">
        <v>150</v>
      </c>
      <c r="AH57" s="1162" t="s">
        <v>150</v>
      </c>
      <c r="AI57" s="1162" t="s">
        <v>150</v>
      </c>
      <c r="AJ57" s="1162" t="s">
        <v>150</v>
      </c>
      <c r="AK57" s="1162" t="s">
        <v>150</v>
      </c>
      <c r="AL57" s="1162" t="s">
        <v>150</v>
      </c>
      <c r="AM57" s="1162" t="s">
        <v>150</v>
      </c>
      <c r="AN57" s="1162" t="s">
        <v>150</v>
      </c>
      <c r="AO57" s="1162" t="s">
        <v>150</v>
      </c>
      <c r="AP57" s="1162" t="s">
        <v>150</v>
      </c>
      <c r="AQ57" s="1162" t="s">
        <v>150</v>
      </c>
      <c r="AR57" s="1162" t="s">
        <v>150</v>
      </c>
      <c r="AS57" s="1162" t="s">
        <v>150</v>
      </c>
      <c r="AT57" s="1162" t="s">
        <v>150</v>
      </c>
    </row>
    <row r="58" spans="1:46" ht="15" customHeight="1"/>
  </sheetData>
  <mergeCells count="42">
    <mergeCell ref="A57:AT57"/>
    <mergeCell ref="A3:AT3"/>
    <mergeCell ref="A31:AT31"/>
    <mergeCell ref="AI34:AK34"/>
    <mergeCell ref="AL34:AN34"/>
    <mergeCell ref="AO34:AQ34"/>
    <mergeCell ref="AR34:AT34"/>
    <mergeCell ref="A55:AT55"/>
    <mergeCell ref="A56:AT56"/>
    <mergeCell ref="Q34:S34"/>
    <mergeCell ref="T34:V34"/>
    <mergeCell ref="W34:Y34"/>
    <mergeCell ref="Z34:AB34"/>
    <mergeCell ref="AC34:AE34"/>
    <mergeCell ref="AF34:AH34"/>
    <mergeCell ref="AR6:AT6"/>
    <mergeCell ref="A27:AT27"/>
    <mergeCell ref="A28:AT28"/>
    <mergeCell ref="A29:AT29"/>
    <mergeCell ref="A33:AT33"/>
    <mergeCell ref="B34:D34"/>
    <mergeCell ref="E34:G34"/>
    <mergeCell ref="H34:J34"/>
    <mergeCell ref="K34:M34"/>
    <mergeCell ref="N34:P34"/>
    <mergeCell ref="A34:A35"/>
    <mergeCell ref="AO6:AQ6"/>
    <mergeCell ref="A5:AT5"/>
    <mergeCell ref="B6:D6"/>
    <mergeCell ref="E6:G6"/>
    <mergeCell ref="H6:J6"/>
    <mergeCell ref="K6:M6"/>
    <mergeCell ref="N6:P6"/>
    <mergeCell ref="Q6:S6"/>
    <mergeCell ref="T6:V6"/>
    <mergeCell ref="W6:Y6"/>
    <mergeCell ref="Z6:AB6"/>
    <mergeCell ref="AC6:AE6"/>
    <mergeCell ref="AF6:AH6"/>
    <mergeCell ref="AI6:AK6"/>
    <mergeCell ref="AL6:AN6"/>
    <mergeCell ref="A6:A7"/>
  </mergeCells>
  <hyperlinks>
    <hyperlink ref="A1" location="Inhalt!A1" display="Zurück zum Inhalt" xr:uid="{00000000-0004-0000-1900-000000000000}"/>
  </hyperlinks>
  <pageMargins left="0.7" right="0.7" top="0.78740157499999996" bottom="0.78740157499999996"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Tabelle23"/>
  <dimension ref="A1:AT56"/>
  <sheetViews>
    <sheetView zoomScale="80" zoomScaleNormal="80" workbookViewId="0">
      <pane xSplit="1" topLeftCell="B1" activePane="topRight" state="frozen"/>
      <selection pane="topRight"/>
    </sheetView>
  </sheetViews>
  <sheetFormatPr baseColWidth="10" defaultColWidth="11" defaultRowHeight="15"/>
  <cols>
    <col min="1" max="1" width="23.5" style="583" customWidth="1"/>
    <col min="2" max="46" width="11.125" style="583" customWidth="1"/>
    <col min="47" max="16384" width="11" style="583"/>
  </cols>
  <sheetData>
    <row r="1" spans="1:46">
      <c r="A1" s="488" t="s">
        <v>688</v>
      </c>
    </row>
    <row r="3" spans="1:46" s="596" customFormat="1" ht="23.25">
      <c r="A3" s="1156">
        <v>2022</v>
      </c>
      <c r="B3" s="1156"/>
      <c r="C3" s="1156"/>
      <c r="D3" s="1156"/>
      <c r="E3" s="1156"/>
      <c r="F3" s="1156"/>
      <c r="G3" s="1156"/>
      <c r="H3" s="1156"/>
      <c r="I3" s="1156"/>
      <c r="J3" s="1156"/>
      <c r="K3" s="1156"/>
      <c r="L3" s="1156"/>
      <c r="M3" s="1156"/>
      <c r="N3" s="1156"/>
      <c r="O3" s="1156"/>
      <c r="P3" s="1156"/>
      <c r="Q3" s="1156"/>
      <c r="R3" s="1156"/>
      <c r="S3" s="1156"/>
      <c r="T3" s="1156"/>
      <c r="U3" s="1156"/>
      <c r="V3" s="1156"/>
      <c r="W3" s="1156"/>
      <c r="X3" s="1156"/>
      <c r="Y3" s="1156"/>
      <c r="Z3" s="1156"/>
      <c r="AA3" s="1156"/>
      <c r="AB3" s="1156"/>
      <c r="AC3" s="1156"/>
      <c r="AD3" s="1156"/>
      <c r="AE3" s="1156"/>
      <c r="AF3" s="1156"/>
      <c r="AG3" s="1156"/>
      <c r="AH3" s="1156"/>
      <c r="AI3" s="1156"/>
      <c r="AJ3" s="1156"/>
      <c r="AK3" s="1156"/>
      <c r="AL3" s="1156"/>
      <c r="AM3" s="1156"/>
      <c r="AN3" s="1156"/>
      <c r="AO3" s="1156"/>
      <c r="AP3" s="1156"/>
      <c r="AQ3" s="1156"/>
      <c r="AR3" s="1156"/>
      <c r="AS3" s="1156"/>
      <c r="AT3" s="1156"/>
    </row>
    <row r="5" spans="1:46" ht="15" customHeight="1">
      <c r="A5" s="1108" t="s">
        <v>434</v>
      </c>
      <c r="B5" s="1108"/>
      <c r="C5" s="1108"/>
      <c r="D5" s="1108"/>
      <c r="E5" s="1108"/>
      <c r="F5" s="1108"/>
      <c r="G5" s="1108"/>
      <c r="H5" s="1108"/>
      <c r="I5" s="1108"/>
      <c r="J5" s="1108"/>
      <c r="K5" s="1108"/>
      <c r="L5" s="1108"/>
      <c r="M5" s="1108"/>
      <c r="N5" s="1108"/>
      <c r="O5" s="1108"/>
      <c r="P5" s="1108"/>
      <c r="Q5" s="1108"/>
      <c r="R5" s="1108"/>
      <c r="S5" s="1108"/>
      <c r="T5" s="1108"/>
      <c r="U5" s="1108"/>
      <c r="V5" s="1108"/>
      <c r="W5" s="1108"/>
      <c r="X5" s="1108"/>
      <c r="Y5" s="1108"/>
      <c r="Z5" s="1108"/>
      <c r="AA5" s="1108"/>
      <c r="AB5" s="1108"/>
      <c r="AC5" s="1108"/>
      <c r="AD5" s="1108"/>
      <c r="AE5" s="1108"/>
      <c r="AF5" s="1108"/>
      <c r="AG5" s="1108"/>
      <c r="AH5" s="1108"/>
      <c r="AI5" s="1108"/>
      <c r="AJ5" s="1108"/>
      <c r="AK5" s="1108"/>
      <c r="AL5" s="1108"/>
      <c r="AM5" s="1108"/>
      <c r="AN5" s="1108"/>
      <c r="AO5" s="1108"/>
      <c r="AP5" s="1108"/>
      <c r="AQ5" s="1108"/>
      <c r="AR5" s="1108"/>
      <c r="AS5" s="1108"/>
      <c r="AT5" s="1108"/>
    </row>
    <row r="6" spans="1:46" ht="48" customHeight="1" thickBot="1">
      <c r="A6" s="1164" t="s">
        <v>311</v>
      </c>
      <c r="B6" s="1157" t="s">
        <v>383</v>
      </c>
      <c r="C6" s="1157" t="s">
        <v>132</v>
      </c>
      <c r="D6" s="1157" t="s">
        <v>132</v>
      </c>
      <c r="E6" s="1157" t="s">
        <v>384</v>
      </c>
      <c r="F6" s="1157" t="s">
        <v>133</v>
      </c>
      <c r="G6" s="1157" t="s">
        <v>133</v>
      </c>
      <c r="H6" s="1157" t="s">
        <v>618</v>
      </c>
      <c r="I6" s="1157" t="s">
        <v>134</v>
      </c>
      <c r="J6" s="1157" t="s">
        <v>134</v>
      </c>
      <c r="K6" s="1157" t="s">
        <v>385</v>
      </c>
      <c r="L6" s="1157" t="s">
        <v>135</v>
      </c>
      <c r="M6" s="1157" t="s">
        <v>135</v>
      </c>
      <c r="N6" s="1157" t="s">
        <v>386</v>
      </c>
      <c r="O6" s="1157" t="s">
        <v>136</v>
      </c>
      <c r="P6" s="1157" t="s">
        <v>136</v>
      </c>
      <c r="Q6" s="1157" t="s">
        <v>387</v>
      </c>
      <c r="R6" s="1157" t="s">
        <v>137</v>
      </c>
      <c r="S6" s="1157" t="s">
        <v>137</v>
      </c>
      <c r="T6" s="1157" t="s">
        <v>388</v>
      </c>
      <c r="U6" s="1157" t="s">
        <v>138</v>
      </c>
      <c r="V6" s="1157" t="s">
        <v>138</v>
      </c>
      <c r="W6" s="1157" t="s">
        <v>389</v>
      </c>
      <c r="X6" s="1157" t="s">
        <v>139</v>
      </c>
      <c r="Y6" s="1157" t="s">
        <v>139</v>
      </c>
      <c r="Z6" s="1157" t="s">
        <v>390</v>
      </c>
      <c r="AA6" s="1157" t="s">
        <v>140</v>
      </c>
      <c r="AB6" s="1157" t="s">
        <v>140</v>
      </c>
      <c r="AC6" s="1157" t="s">
        <v>391</v>
      </c>
      <c r="AD6" s="1157" t="s">
        <v>141</v>
      </c>
      <c r="AE6" s="1157" t="s">
        <v>141</v>
      </c>
      <c r="AF6" s="1157" t="s">
        <v>392</v>
      </c>
      <c r="AG6" s="1157" t="s">
        <v>142</v>
      </c>
      <c r="AH6" s="1157" t="s">
        <v>142</v>
      </c>
      <c r="AI6" s="1157" t="s">
        <v>393</v>
      </c>
      <c r="AJ6" s="1157" t="s">
        <v>143</v>
      </c>
      <c r="AK6" s="1157" t="s">
        <v>143</v>
      </c>
      <c r="AL6" s="1157" t="s">
        <v>394</v>
      </c>
      <c r="AM6" s="1157" t="s">
        <v>144</v>
      </c>
      <c r="AN6" s="1157" t="s">
        <v>144</v>
      </c>
      <c r="AO6" s="1157" t="s">
        <v>395</v>
      </c>
      <c r="AP6" s="1157" t="s">
        <v>145</v>
      </c>
      <c r="AQ6" s="1157" t="s">
        <v>145</v>
      </c>
      <c r="AR6" s="1157" t="s">
        <v>396</v>
      </c>
      <c r="AS6" s="1157" t="s">
        <v>146</v>
      </c>
      <c r="AT6" s="1163" t="s">
        <v>146</v>
      </c>
    </row>
    <row r="7" spans="1:46" ht="15" customHeight="1" thickBot="1">
      <c r="A7" s="1165" t="s">
        <v>311</v>
      </c>
      <c r="B7" s="72" t="s">
        <v>112</v>
      </c>
      <c r="C7" s="72" t="s">
        <v>82</v>
      </c>
      <c r="D7" s="73" t="s">
        <v>83</v>
      </c>
      <c r="E7" s="72" t="s">
        <v>112</v>
      </c>
      <c r="F7" s="72" t="s">
        <v>82</v>
      </c>
      <c r="G7" s="73" t="s">
        <v>83</v>
      </c>
      <c r="H7" s="72" t="s">
        <v>112</v>
      </c>
      <c r="I7" s="72" t="s">
        <v>82</v>
      </c>
      <c r="J7" s="73" t="s">
        <v>83</v>
      </c>
      <c r="K7" s="72" t="s">
        <v>112</v>
      </c>
      <c r="L7" s="72" t="s">
        <v>82</v>
      </c>
      <c r="M7" s="73" t="s">
        <v>83</v>
      </c>
      <c r="N7" s="72" t="s">
        <v>112</v>
      </c>
      <c r="O7" s="72" t="s">
        <v>82</v>
      </c>
      <c r="P7" s="73" t="s">
        <v>83</v>
      </c>
      <c r="Q7" s="72" t="s">
        <v>112</v>
      </c>
      <c r="R7" s="72" t="s">
        <v>82</v>
      </c>
      <c r="S7" s="73" t="s">
        <v>83</v>
      </c>
      <c r="T7" s="72" t="s">
        <v>112</v>
      </c>
      <c r="U7" s="72" t="s">
        <v>82</v>
      </c>
      <c r="V7" s="73" t="s">
        <v>83</v>
      </c>
      <c r="W7" s="72" t="s">
        <v>112</v>
      </c>
      <c r="X7" s="72" t="s">
        <v>82</v>
      </c>
      <c r="Y7" s="73" t="s">
        <v>83</v>
      </c>
      <c r="Z7" s="72" t="s">
        <v>112</v>
      </c>
      <c r="AA7" s="72" t="s">
        <v>82</v>
      </c>
      <c r="AB7" s="73" t="s">
        <v>83</v>
      </c>
      <c r="AC7" s="72" t="s">
        <v>112</v>
      </c>
      <c r="AD7" s="72" t="s">
        <v>82</v>
      </c>
      <c r="AE7" s="73" t="s">
        <v>83</v>
      </c>
      <c r="AF7" s="72" t="s">
        <v>112</v>
      </c>
      <c r="AG7" s="72" t="s">
        <v>82</v>
      </c>
      <c r="AH7" s="73" t="s">
        <v>83</v>
      </c>
      <c r="AI7" s="72" t="s">
        <v>112</v>
      </c>
      <c r="AJ7" s="72" t="s">
        <v>82</v>
      </c>
      <c r="AK7" s="73" t="s">
        <v>83</v>
      </c>
      <c r="AL7" s="72" t="s">
        <v>112</v>
      </c>
      <c r="AM7" s="72" t="s">
        <v>82</v>
      </c>
      <c r="AN7" s="73" t="s">
        <v>83</v>
      </c>
      <c r="AO7" s="72" t="s">
        <v>112</v>
      </c>
      <c r="AP7" s="72" t="s">
        <v>82</v>
      </c>
      <c r="AQ7" s="73" t="s">
        <v>83</v>
      </c>
      <c r="AR7" s="72" t="s">
        <v>112</v>
      </c>
      <c r="AS7" s="72" t="s">
        <v>82</v>
      </c>
      <c r="AT7" s="72" t="s">
        <v>83</v>
      </c>
    </row>
    <row r="8" spans="1:46" ht="15" customHeight="1">
      <c r="A8" s="276" t="s">
        <v>84</v>
      </c>
      <c r="B8" s="304">
        <v>29.512314075976249</v>
      </c>
      <c r="C8" s="305">
        <v>3.8518860843313241</v>
      </c>
      <c r="D8" s="306">
        <v>222</v>
      </c>
      <c r="E8" s="304">
        <v>11.16069813638769</v>
      </c>
      <c r="F8" s="305">
        <v>2.531565613270232</v>
      </c>
      <c r="G8" s="306">
        <v>218</v>
      </c>
      <c r="H8" s="304">
        <v>35.358195184387107</v>
      </c>
      <c r="I8" s="305">
        <v>3.939422209209245</v>
      </c>
      <c r="J8" s="306">
        <v>225</v>
      </c>
      <c r="K8" s="591">
        <v>9.464242300840624</v>
      </c>
      <c r="L8" s="305">
        <v>2.2567546158909342</v>
      </c>
      <c r="M8" s="306">
        <v>217</v>
      </c>
      <c r="N8" s="304">
        <v>41.113091330898413</v>
      </c>
      <c r="O8" s="305">
        <v>3.9311020376938202</v>
      </c>
      <c r="P8" s="306">
        <v>226</v>
      </c>
      <c r="Q8" s="304">
        <v>9.6130044112054467</v>
      </c>
      <c r="R8" s="305">
        <v>2.420830887046955</v>
      </c>
      <c r="S8" s="306">
        <v>216</v>
      </c>
      <c r="T8" s="591">
        <v>19.62817844188114</v>
      </c>
      <c r="U8" s="305">
        <v>3.179335419872106</v>
      </c>
      <c r="V8" s="306">
        <v>218</v>
      </c>
      <c r="W8" s="304">
        <v>12.01001697244531</v>
      </c>
      <c r="X8" s="305">
        <v>3.066212034646838</v>
      </c>
      <c r="Y8" s="306">
        <v>219</v>
      </c>
      <c r="Z8" s="304">
        <v>22.943888437374159</v>
      </c>
      <c r="AA8" s="305">
        <v>3.2915054274548479</v>
      </c>
      <c r="AB8" s="306">
        <v>226</v>
      </c>
      <c r="AC8" s="591">
        <v>5.2008018131526192</v>
      </c>
      <c r="AD8" s="305">
        <v>1.490125391934318</v>
      </c>
      <c r="AE8" s="306">
        <v>217</v>
      </c>
      <c r="AF8" s="304">
        <v>10.841550629810371</v>
      </c>
      <c r="AG8" s="305">
        <v>2.440921450534399</v>
      </c>
      <c r="AH8" s="306">
        <v>219</v>
      </c>
      <c r="AI8" s="591">
        <v>41.816094497150587</v>
      </c>
      <c r="AJ8" s="305">
        <v>3.9344039088849909</v>
      </c>
      <c r="AK8" s="306">
        <v>232</v>
      </c>
      <c r="AL8" s="304">
        <v>9.6069591191432959</v>
      </c>
      <c r="AM8" s="305">
        <v>2.321490134330499</v>
      </c>
      <c r="AN8" s="306">
        <v>216</v>
      </c>
      <c r="AO8" s="591">
        <v>10.78798820285145</v>
      </c>
      <c r="AP8" s="305">
        <v>2.5005349915165631</v>
      </c>
      <c r="AQ8" s="306">
        <v>216</v>
      </c>
      <c r="AR8" s="304">
        <v>50.868985798532073</v>
      </c>
      <c r="AS8" s="305">
        <v>4.1471784891593844</v>
      </c>
      <c r="AT8" s="307">
        <v>221</v>
      </c>
    </row>
    <row r="9" spans="1:46" ht="15" customHeight="1">
      <c r="A9" s="281" t="s">
        <v>85</v>
      </c>
      <c r="B9" s="309">
        <v>22.038022123973601</v>
      </c>
      <c r="C9" s="310">
        <v>3.7893312505121499</v>
      </c>
      <c r="D9" s="311">
        <v>167</v>
      </c>
      <c r="E9" s="309">
        <v>14.47089392235327</v>
      </c>
      <c r="F9" s="310">
        <v>3.2105736497755708</v>
      </c>
      <c r="G9" s="311">
        <v>163</v>
      </c>
      <c r="H9" s="309">
        <v>28.105310351278401</v>
      </c>
      <c r="I9" s="310">
        <v>4.4152615447656469</v>
      </c>
      <c r="J9" s="311">
        <v>169</v>
      </c>
      <c r="K9" s="309">
        <v>18.713323454265641</v>
      </c>
      <c r="L9" s="310">
        <v>3.5537735881961749</v>
      </c>
      <c r="M9" s="311">
        <v>166</v>
      </c>
      <c r="N9" s="309">
        <v>39.729379779568731</v>
      </c>
      <c r="O9" s="310">
        <v>4.3445048147122964</v>
      </c>
      <c r="P9" s="311">
        <v>171</v>
      </c>
      <c r="Q9" s="592">
        <v>21.0597654976856</v>
      </c>
      <c r="R9" s="310">
        <v>3.5688010768589109</v>
      </c>
      <c r="S9" s="311">
        <v>166</v>
      </c>
      <c r="T9" s="309">
        <v>21.089611054123498</v>
      </c>
      <c r="U9" s="310">
        <v>3.5789366995903902</v>
      </c>
      <c r="V9" s="311">
        <v>163</v>
      </c>
      <c r="W9" s="309">
        <v>13.49130645102972</v>
      </c>
      <c r="X9" s="310">
        <v>2.921333371433644</v>
      </c>
      <c r="Y9" s="311">
        <v>164</v>
      </c>
      <c r="Z9" s="309">
        <v>25.257736298470331</v>
      </c>
      <c r="AA9" s="310">
        <v>3.812600581122934</v>
      </c>
      <c r="AB9" s="311">
        <v>168</v>
      </c>
      <c r="AC9" s="309">
        <v>8.2162599473130786</v>
      </c>
      <c r="AD9" s="310">
        <v>2.5491545401001479</v>
      </c>
      <c r="AE9" s="311">
        <v>164</v>
      </c>
      <c r="AF9" s="309">
        <v>15.08379817075725</v>
      </c>
      <c r="AG9" s="310">
        <v>3.300805402716307</v>
      </c>
      <c r="AH9" s="311">
        <v>166</v>
      </c>
      <c r="AI9" s="309">
        <v>41.063466460658717</v>
      </c>
      <c r="AJ9" s="310">
        <v>4.612690943565859</v>
      </c>
      <c r="AK9" s="311">
        <v>166</v>
      </c>
      <c r="AL9" s="309">
        <v>12.06036597274011</v>
      </c>
      <c r="AM9" s="310">
        <v>2.852131121788005</v>
      </c>
      <c r="AN9" s="311">
        <v>165</v>
      </c>
      <c r="AO9" s="309">
        <v>6.8316133040327491</v>
      </c>
      <c r="AP9" s="310">
        <v>2.1251945433574662</v>
      </c>
      <c r="AQ9" s="311">
        <v>163</v>
      </c>
      <c r="AR9" s="309">
        <v>41.727135450813527</v>
      </c>
      <c r="AS9" s="310">
        <v>4.6122571648713144</v>
      </c>
      <c r="AT9" s="312">
        <v>157</v>
      </c>
    </row>
    <row r="10" spans="1:46" ht="15" customHeight="1">
      <c r="A10" s="276" t="s">
        <v>86</v>
      </c>
      <c r="B10" s="304">
        <v>23.089488643718521</v>
      </c>
      <c r="C10" s="305">
        <v>3.478723547895807</v>
      </c>
      <c r="D10" s="306">
        <v>228</v>
      </c>
      <c r="E10" s="304">
        <v>11.63138901783843</v>
      </c>
      <c r="F10" s="305">
        <v>2.573546852219736</v>
      </c>
      <c r="G10" s="306">
        <v>225</v>
      </c>
      <c r="H10" s="304">
        <v>27.791449247107089</v>
      </c>
      <c r="I10" s="305">
        <v>4.0478909780947321</v>
      </c>
      <c r="J10" s="306">
        <v>237</v>
      </c>
      <c r="K10" s="591">
        <v>12.50511650315207</v>
      </c>
      <c r="L10" s="305">
        <v>2.588695646996352</v>
      </c>
      <c r="M10" s="306">
        <v>228</v>
      </c>
      <c r="N10" s="304">
        <v>28.937553060482301</v>
      </c>
      <c r="O10" s="305">
        <v>3.765320443407381</v>
      </c>
      <c r="P10" s="306">
        <v>232</v>
      </c>
      <c r="Q10" s="304">
        <v>15.52715670226377</v>
      </c>
      <c r="R10" s="305">
        <v>3.2568690114253909</v>
      </c>
      <c r="S10" s="306">
        <v>228</v>
      </c>
      <c r="T10" s="304">
        <v>30.4669104507459</v>
      </c>
      <c r="U10" s="305">
        <v>3.9328496160681099</v>
      </c>
      <c r="V10" s="306">
        <v>234</v>
      </c>
      <c r="W10" s="304">
        <v>11.04725536717973</v>
      </c>
      <c r="X10" s="305">
        <v>2.7004919263537621</v>
      </c>
      <c r="Y10" s="306">
        <v>226</v>
      </c>
      <c r="Z10" s="304">
        <v>25.265409522041811</v>
      </c>
      <c r="AA10" s="305">
        <v>3.632768721058782</v>
      </c>
      <c r="AB10" s="306">
        <v>234</v>
      </c>
      <c r="AC10" s="304">
        <v>7.6292381671213372</v>
      </c>
      <c r="AD10" s="305">
        <v>2.212843974585466</v>
      </c>
      <c r="AE10" s="306">
        <v>223</v>
      </c>
      <c r="AF10" s="304">
        <v>26.066010215500992</v>
      </c>
      <c r="AG10" s="305">
        <v>3.7090182093746789</v>
      </c>
      <c r="AH10" s="306">
        <v>232</v>
      </c>
      <c r="AI10" s="304">
        <v>32.732156508658043</v>
      </c>
      <c r="AJ10" s="305">
        <v>3.61221034989555</v>
      </c>
      <c r="AK10" s="306">
        <v>240</v>
      </c>
      <c r="AL10" s="304">
        <v>11.271535607439811</v>
      </c>
      <c r="AM10" s="305">
        <v>2.4098275630933581</v>
      </c>
      <c r="AN10" s="306">
        <v>227</v>
      </c>
      <c r="AO10" s="591">
        <v>9.3875484249360213</v>
      </c>
      <c r="AP10" s="305">
        <v>2.4563988794938498</v>
      </c>
      <c r="AQ10" s="306">
        <v>225</v>
      </c>
      <c r="AR10" s="304">
        <v>51.41993000499567</v>
      </c>
      <c r="AS10" s="305">
        <v>4.2243162121774516</v>
      </c>
      <c r="AT10" s="307">
        <v>233</v>
      </c>
    </row>
    <row r="11" spans="1:46" ht="15" customHeight="1">
      <c r="A11" s="281" t="s">
        <v>87</v>
      </c>
      <c r="B11" s="309">
        <v>44.02620459423504</v>
      </c>
      <c r="C11" s="310">
        <v>4.474750764486692</v>
      </c>
      <c r="D11" s="311">
        <v>207</v>
      </c>
      <c r="E11" s="309">
        <v>9.7558789585386556</v>
      </c>
      <c r="F11" s="310">
        <v>2.768372578735669</v>
      </c>
      <c r="G11" s="311">
        <v>196</v>
      </c>
      <c r="H11" s="309">
        <v>22.866305324445669</v>
      </c>
      <c r="I11" s="310">
        <v>3.93810405024864</v>
      </c>
      <c r="J11" s="311">
        <v>201</v>
      </c>
      <c r="K11" s="309">
        <v>18.563101917711531</v>
      </c>
      <c r="L11" s="310">
        <v>4.1254280298060522</v>
      </c>
      <c r="M11" s="311">
        <v>198</v>
      </c>
      <c r="N11" s="309">
        <v>31.73377815399898</v>
      </c>
      <c r="O11" s="310">
        <v>4.3224933581620011</v>
      </c>
      <c r="P11" s="311">
        <v>203</v>
      </c>
      <c r="Q11" s="309">
        <v>17.555285163329</v>
      </c>
      <c r="R11" s="310">
        <v>3.3237846326598048</v>
      </c>
      <c r="S11" s="311">
        <v>196</v>
      </c>
      <c r="T11" s="309">
        <v>30.513503073600599</v>
      </c>
      <c r="U11" s="310">
        <v>4.2994142798416588</v>
      </c>
      <c r="V11" s="311">
        <v>205</v>
      </c>
      <c r="W11" s="309">
        <v>8.4336950225202578</v>
      </c>
      <c r="X11" s="310">
        <v>2.281059806920783</v>
      </c>
      <c r="Y11" s="311">
        <v>201</v>
      </c>
      <c r="Z11" s="309">
        <v>24.2373723294236</v>
      </c>
      <c r="AA11" s="310">
        <v>3.943241041712918</v>
      </c>
      <c r="AB11" s="311">
        <v>202</v>
      </c>
      <c r="AC11" s="309">
        <v>6.4045426622562962</v>
      </c>
      <c r="AD11" s="310">
        <v>2.1807668974393568</v>
      </c>
      <c r="AE11" s="311">
        <v>194</v>
      </c>
      <c r="AF11" s="309">
        <v>14.6312997386761</v>
      </c>
      <c r="AG11" s="310">
        <v>3.609647088312697</v>
      </c>
      <c r="AH11" s="311">
        <v>197</v>
      </c>
      <c r="AI11" s="309">
        <v>33.428444249348672</v>
      </c>
      <c r="AJ11" s="310">
        <v>4.5781312554363716</v>
      </c>
      <c r="AK11" s="311">
        <v>201</v>
      </c>
      <c r="AL11" s="309">
        <v>10.900501445963449</v>
      </c>
      <c r="AM11" s="310">
        <v>2.4604546470261441</v>
      </c>
      <c r="AN11" s="311">
        <v>197</v>
      </c>
      <c r="AO11" s="309">
        <v>9.3329512230678908</v>
      </c>
      <c r="AP11" s="310">
        <v>2.5042574746127202</v>
      </c>
      <c r="AQ11" s="311">
        <v>194</v>
      </c>
      <c r="AR11" s="309">
        <v>46.197817012590939</v>
      </c>
      <c r="AS11" s="310">
        <v>4.6547780945797808</v>
      </c>
      <c r="AT11" s="312">
        <v>194</v>
      </c>
    </row>
    <row r="12" spans="1:46" ht="15" customHeight="1">
      <c r="A12" s="276" t="s">
        <v>88</v>
      </c>
      <c r="B12" s="304">
        <v>47.905845979134313</v>
      </c>
      <c r="C12" s="305">
        <v>5.127218572612092</v>
      </c>
      <c r="D12" s="306">
        <v>125</v>
      </c>
      <c r="E12" s="304">
        <v>17.92497379088805</v>
      </c>
      <c r="F12" s="305">
        <v>4.8000780250311719</v>
      </c>
      <c r="G12" s="306">
        <v>116</v>
      </c>
      <c r="H12" s="304">
        <v>19.311989842178988</v>
      </c>
      <c r="I12" s="305">
        <v>4.3875047910110361</v>
      </c>
      <c r="J12" s="306">
        <v>117</v>
      </c>
      <c r="K12" s="304">
        <v>20.578836542192072</v>
      </c>
      <c r="L12" s="305">
        <v>4.3265728317919052</v>
      </c>
      <c r="M12" s="306">
        <v>121</v>
      </c>
      <c r="N12" s="304">
        <v>29.271089024199089</v>
      </c>
      <c r="O12" s="305">
        <v>4.801196036768979</v>
      </c>
      <c r="P12" s="306">
        <v>115</v>
      </c>
      <c r="Q12" s="591">
        <v>22.593700008015059</v>
      </c>
      <c r="R12" s="305">
        <v>4.6449762710513953</v>
      </c>
      <c r="S12" s="306">
        <v>116</v>
      </c>
      <c r="T12" s="304">
        <v>20.6889674001015</v>
      </c>
      <c r="U12" s="305">
        <v>4.3671320417645463</v>
      </c>
      <c r="V12" s="306">
        <v>115</v>
      </c>
      <c r="W12" s="304">
        <v>8.5228259167303371</v>
      </c>
      <c r="X12" s="305">
        <v>3.006927783802428</v>
      </c>
      <c r="Y12" s="306">
        <v>116</v>
      </c>
      <c r="Z12" s="304">
        <v>22.19781434980078</v>
      </c>
      <c r="AA12" s="305">
        <v>4.4897327322102294</v>
      </c>
      <c r="AB12" s="306">
        <v>117</v>
      </c>
      <c r="AC12" s="304">
        <v>4.3686137674257477</v>
      </c>
      <c r="AD12" s="305">
        <v>2.2488709424027702</v>
      </c>
      <c r="AE12" s="306">
        <v>114</v>
      </c>
      <c r="AF12" s="304">
        <v>25.708261538622079</v>
      </c>
      <c r="AG12" s="305">
        <v>4.9925273357447706</v>
      </c>
      <c r="AH12" s="306">
        <v>116</v>
      </c>
      <c r="AI12" s="304">
        <v>26.929756498711669</v>
      </c>
      <c r="AJ12" s="305">
        <v>5.2126087630635229</v>
      </c>
      <c r="AK12" s="306">
        <v>116</v>
      </c>
      <c r="AL12" s="591">
        <v>17.148034098864692</v>
      </c>
      <c r="AM12" s="305">
        <v>3.8926720259313279</v>
      </c>
      <c r="AN12" s="306">
        <v>114</v>
      </c>
      <c r="AO12" s="304">
        <v>11.566010924966699</v>
      </c>
      <c r="AP12" s="305">
        <v>3.6114314030563071</v>
      </c>
      <c r="AQ12" s="306">
        <v>114</v>
      </c>
      <c r="AR12" s="304">
        <v>42.368476208987417</v>
      </c>
      <c r="AS12" s="305">
        <v>4.8380745468071726</v>
      </c>
      <c r="AT12" s="307">
        <v>121</v>
      </c>
    </row>
    <row r="13" spans="1:46" ht="15" customHeight="1">
      <c r="A13" s="281" t="s">
        <v>89</v>
      </c>
      <c r="B13" s="309">
        <v>28.223859057387131</v>
      </c>
      <c r="C13" s="310">
        <v>4.0823049641944502</v>
      </c>
      <c r="D13" s="311">
        <v>209</v>
      </c>
      <c r="E13" s="309">
        <v>17.006756233371519</v>
      </c>
      <c r="F13" s="310">
        <v>3.4512680013887671</v>
      </c>
      <c r="G13" s="311">
        <v>199</v>
      </c>
      <c r="H13" s="309">
        <v>31.335980919065911</v>
      </c>
      <c r="I13" s="310">
        <v>4.3323022612228952</v>
      </c>
      <c r="J13" s="311">
        <v>202</v>
      </c>
      <c r="K13" s="309">
        <v>23.212268264425241</v>
      </c>
      <c r="L13" s="310">
        <v>3.8862360831215881</v>
      </c>
      <c r="M13" s="311">
        <v>200</v>
      </c>
      <c r="N13" s="309">
        <v>37.72510468791868</v>
      </c>
      <c r="O13" s="310">
        <v>3.8566420649682649</v>
      </c>
      <c r="P13" s="311">
        <v>207</v>
      </c>
      <c r="Q13" s="309">
        <v>22.112540811925982</v>
      </c>
      <c r="R13" s="310">
        <v>3.9880246166427051</v>
      </c>
      <c r="S13" s="311">
        <v>202</v>
      </c>
      <c r="T13" s="592">
        <v>21.891015574440999</v>
      </c>
      <c r="U13" s="310">
        <v>3.3244405970240432</v>
      </c>
      <c r="V13" s="311">
        <v>202</v>
      </c>
      <c r="W13" s="309">
        <v>10.32925788048958</v>
      </c>
      <c r="X13" s="310">
        <v>2.5673561074786919</v>
      </c>
      <c r="Y13" s="311">
        <v>198</v>
      </c>
      <c r="Z13" s="309">
        <v>29.691688947294981</v>
      </c>
      <c r="AA13" s="310">
        <v>4.0682335522248438</v>
      </c>
      <c r="AB13" s="311">
        <v>201</v>
      </c>
      <c r="AC13" s="309">
        <v>7.5918970286082477</v>
      </c>
      <c r="AD13" s="310">
        <v>2.3455396890165412</v>
      </c>
      <c r="AE13" s="311">
        <v>197</v>
      </c>
      <c r="AF13" s="309">
        <v>25.42776500821655</v>
      </c>
      <c r="AG13" s="310">
        <v>3.6037319307828781</v>
      </c>
      <c r="AH13" s="311">
        <v>203</v>
      </c>
      <c r="AI13" s="309">
        <v>34.939562626352043</v>
      </c>
      <c r="AJ13" s="310">
        <v>4.6284009655034177</v>
      </c>
      <c r="AK13" s="311">
        <v>205</v>
      </c>
      <c r="AL13" s="309">
        <v>11.00754233854852</v>
      </c>
      <c r="AM13" s="310">
        <v>2.920560473524938</v>
      </c>
      <c r="AN13" s="311">
        <v>198</v>
      </c>
      <c r="AO13" s="309">
        <v>7.1191272636983811</v>
      </c>
      <c r="AP13" s="310">
        <v>1.940923127965313</v>
      </c>
      <c r="AQ13" s="311">
        <v>195</v>
      </c>
      <c r="AR13" s="309">
        <v>37.015246126847018</v>
      </c>
      <c r="AS13" s="310">
        <v>4.5423481732355748</v>
      </c>
      <c r="AT13" s="312">
        <v>203</v>
      </c>
    </row>
    <row r="14" spans="1:46" ht="15" customHeight="1">
      <c r="A14" s="276" t="s">
        <v>90</v>
      </c>
      <c r="B14" s="304">
        <v>32.204615398656642</v>
      </c>
      <c r="C14" s="305">
        <v>3.8868828008014971</v>
      </c>
      <c r="D14" s="306">
        <v>222</v>
      </c>
      <c r="E14" s="304">
        <v>9.9086868209845314</v>
      </c>
      <c r="F14" s="305">
        <v>2.2172233496235711</v>
      </c>
      <c r="G14" s="306">
        <v>225</v>
      </c>
      <c r="H14" s="304">
        <v>25.278098292638319</v>
      </c>
      <c r="I14" s="305">
        <v>3.664617610459004</v>
      </c>
      <c r="J14" s="306">
        <v>226</v>
      </c>
      <c r="K14" s="304">
        <v>11.743913901109689</v>
      </c>
      <c r="L14" s="305">
        <v>2.5837591728173259</v>
      </c>
      <c r="M14" s="306">
        <v>226</v>
      </c>
      <c r="N14" s="304">
        <v>35.628990494718387</v>
      </c>
      <c r="O14" s="305">
        <v>4.0339218325035393</v>
      </c>
      <c r="P14" s="306">
        <v>229</v>
      </c>
      <c r="Q14" s="591">
        <v>15.01768116667462</v>
      </c>
      <c r="R14" s="305">
        <v>3.0719570322719538</v>
      </c>
      <c r="S14" s="306">
        <v>221</v>
      </c>
      <c r="T14" s="304">
        <v>24.350293843289251</v>
      </c>
      <c r="U14" s="305">
        <v>3.7795901047657039</v>
      </c>
      <c r="V14" s="306">
        <v>225</v>
      </c>
      <c r="W14" s="304">
        <v>7.609337910194748</v>
      </c>
      <c r="X14" s="305">
        <v>2.2174516984561929</v>
      </c>
      <c r="Y14" s="306">
        <v>219</v>
      </c>
      <c r="Z14" s="304">
        <v>21.55102505730197</v>
      </c>
      <c r="AA14" s="305">
        <v>3.4529978353148749</v>
      </c>
      <c r="AB14" s="306">
        <v>220</v>
      </c>
      <c r="AC14" s="304">
        <v>6.1626428054077724</v>
      </c>
      <c r="AD14" s="305">
        <v>1.8575093081026031</v>
      </c>
      <c r="AE14" s="306">
        <v>218</v>
      </c>
      <c r="AF14" s="304">
        <v>24.566098528468601</v>
      </c>
      <c r="AG14" s="305">
        <v>3.919173552936841</v>
      </c>
      <c r="AH14" s="306">
        <v>221</v>
      </c>
      <c r="AI14" s="304">
        <v>30.529351430999661</v>
      </c>
      <c r="AJ14" s="305">
        <v>4.1799018330921536</v>
      </c>
      <c r="AK14" s="306">
        <v>225</v>
      </c>
      <c r="AL14" s="591">
        <v>10.020103900601169</v>
      </c>
      <c r="AM14" s="305">
        <v>2.2712248643479969</v>
      </c>
      <c r="AN14" s="306">
        <v>222</v>
      </c>
      <c r="AO14" s="591">
        <v>7.6431383336633507</v>
      </c>
      <c r="AP14" s="305">
        <v>2.0419327192071548</v>
      </c>
      <c r="AQ14" s="306">
        <v>226</v>
      </c>
      <c r="AR14" s="304">
        <v>45.216448592620686</v>
      </c>
      <c r="AS14" s="305">
        <v>4.1986847246007102</v>
      </c>
      <c r="AT14" s="307">
        <v>224</v>
      </c>
    </row>
    <row r="15" spans="1:46" ht="15" customHeight="1">
      <c r="A15" s="281" t="s">
        <v>91</v>
      </c>
      <c r="B15" s="592">
        <v>16.431462631658722</v>
      </c>
      <c r="C15" s="310">
        <v>3.0266391261556751</v>
      </c>
      <c r="D15" s="311">
        <v>274</v>
      </c>
      <c r="E15" s="309">
        <v>15.08557132667951</v>
      </c>
      <c r="F15" s="310">
        <v>2.8467094491153282</v>
      </c>
      <c r="G15" s="311">
        <v>273</v>
      </c>
      <c r="H15" s="309">
        <v>28.937664402840252</v>
      </c>
      <c r="I15" s="310">
        <v>3.3641207142662042</v>
      </c>
      <c r="J15" s="311">
        <v>277</v>
      </c>
      <c r="K15" s="309">
        <v>22.296316811393211</v>
      </c>
      <c r="L15" s="310">
        <v>3.2615730839554051</v>
      </c>
      <c r="M15" s="311">
        <v>274</v>
      </c>
      <c r="N15" s="309">
        <v>43.463586606124139</v>
      </c>
      <c r="O15" s="310">
        <v>3.8989277268901472</v>
      </c>
      <c r="P15" s="311">
        <v>283</v>
      </c>
      <c r="Q15" s="592">
        <v>29.044806422878199</v>
      </c>
      <c r="R15" s="310">
        <v>3.5058777395076972</v>
      </c>
      <c r="S15" s="311">
        <v>279</v>
      </c>
      <c r="T15" s="309">
        <v>31.563085961157281</v>
      </c>
      <c r="U15" s="310">
        <v>3.2427092789048939</v>
      </c>
      <c r="V15" s="311">
        <v>283</v>
      </c>
      <c r="W15" s="309">
        <v>11.734732898462941</v>
      </c>
      <c r="X15" s="310">
        <v>2.9055476145202879</v>
      </c>
      <c r="Y15" s="311">
        <v>271</v>
      </c>
      <c r="Z15" s="309">
        <v>31.120612649309422</v>
      </c>
      <c r="AA15" s="310">
        <v>3.949626184794707</v>
      </c>
      <c r="AB15" s="311">
        <v>273</v>
      </c>
      <c r="AC15" s="309">
        <v>6.1627155598944796</v>
      </c>
      <c r="AD15" s="310">
        <v>1.910932928689367</v>
      </c>
      <c r="AE15" s="311">
        <v>267</v>
      </c>
      <c r="AF15" s="309">
        <v>16.721115031198352</v>
      </c>
      <c r="AG15" s="310">
        <v>2.896219679608822</v>
      </c>
      <c r="AH15" s="311">
        <v>273</v>
      </c>
      <c r="AI15" s="309">
        <v>36.19546880286881</v>
      </c>
      <c r="AJ15" s="310">
        <v>3.7829219394023892</v>
      </c>
      <c r="AK15" s="311">
        <v>292</v>
      </c>
      <c r="AL15" s="309">
        <v>11.98384072189727</v>
      </c>
      <c r="AM15" s="310">
        <v>2.007546882766611</v>
      </c>
      <c r="AN15" s="311">
        <v>270</v>
      </c>
      <c r="AO15" s="592">
        <v>9.7694178535475604</v>
      </c>
      <c r="AP15" s="310">
        <v>2.543454335030205</v>
      </c>
      <c r="AQ15" s="311">
        <v>270</v>
      </c>
      <c r="AR15" s="309">
        <v>35.131332738254322</v>
      </c>
      <c r="AS15" s="310">
        <v>3.781137522793462</v>
      </c>
      <c r="AT15" s="312">
        <v>273</v>
      </c>
    </row>
    <row r="16" spans="1:46" ht="15" customHeight="1">
      <c r="A16" s="276" t="s">
        <v>92</v>
      </c>
      <c r="B16" s="304">
        <v>43.453219923838589</v>
      </c>
      <c r="C16" s="305">
        <v>3.974920912890795</v>
      </c>
      <c r="D16" s="306">
        <v>228</v>
      </c>
      <c r="E16" s="591">
        <v>4.5236823852460333</v>
      </c>
      <c r="F16" s="305">
        <v>1.283520766447793</v>
      </c>
      <c r="G16" s="306">
        <v>216</v>
      </c>
      <c r="H16" s="304">
        <v>24.492789752858499</v>
      </c>
      <c r="I16" s="305">
        <v>3.4920610208042788</v>
      </c>
      <c r="J16" s="306">
        <v>220</v>
      </c>
      <c r="K16" s="304">
        <v>14.940098086195921</v>
      </c>
      <c r="L16" s="305">
        <v>2.776672717331965</v>
      </c>
      <c r="M16" s="306">
        <v>217</v>
      </c>
      <c r="N16" s="591">
        <v>41.501177757773078</v>
      </c>
      <c r="O16" s="305">
        <v>3.9052631379067408</v>
      </c>
      <c r="P16" s="306">
        <v>223</v>
      </c>
      <c r="Q16" s="591">
        <v>19.591456350145929</v>
      </c>
      <c r="R16" s="305">
        <v>3.4144578527614939</v>
      </c>
      <c r="S16" s="306">
        <v>222</v>
      </c>
      <c r="T16" s="304">
        <v>25.62712929562943</v>
      </c>
      <c r="U16" s="305">
        <v>3.5661630390345871</v>
      </c>
      <c r="V16" s="306">
        <v>223</v>
      </c>
      <c r="W16" s="304">
        <v>12.54163387454062</v>
      </c>
      <c r="X16" s="305">
        <v>2.6832474815017688</v>
      </c>
      <c r="Y16" s="306">
        <v>220</v>
      </c>
      <c r="Z16" s="304">
        <v>25.603158091373189</v>
      </c>
      <c r="AA16" s="305">
        <v>3.575992472289784</v>
      </c>
      <c r="AB16" s="306">
        <v>221</v>
      </c>
      <c r="AC16" s="304">
        <v>3.8577925312470791</v>
      </c>
      <c r="AD16" s="305">
        <v>1.245112025874636</v>
      </c>
      <c r="AE16" s="306">
        <v>218</v>
      </c>
      <c r="AF16" s="304">
        <v>20.81945945687756</v>
      </c>
      <c r="AG16" s="305">
        <v>3.4105994960308679</v>
      </c>
      <c r="AH16" s="306">
        <v>222</v>
      </c>
      <c r="AI16" s="591">
        <v>48.643634620838583</v>
      </c>
      <c r="AJ16" s="305">
        <v>4.0279645131988504</v>
      </c>
      <c r="AK16" s="306">
        <v>231</v>
      </c>
      <c r="AL16" s="591">
        <v>10.60081515988885</v>
      </c>
      <c r="AM16" s="305">
        <v>2.582825072387573</v>
      </c>
      <c r="AN16" s="306">
        <v>214</v>
      </c>
      <c r="AO16" s="591">
        <v>11.342572389458971</v>
      </c>
      <c r="AP16" s="305">
        <v>2.3890197806715712</v>
      </c>
      <c r="AQ16" s="306">
        <v>221</v>
      </c>
      <c r="AR16" s="304">
        <v>42.208672837503329</v>
      </c>
      <c r="AS16" s="305">
        <v>4.0831813992943324</v>
      </c>
      <c r="AT16" s="307">
        <v>222</v>
      </c>
    </row>
    <row r="17" spans="1:46" ht="15" customHeight="1">
      <c r="A17" s="281" t="s">
        <v>93</v>
      </c>
      <c r="B17" s="309">
        <v>22.84463785278092</v>
      </c>
      <c r="C17" s="310">
        <v>3.0249987455291341</v>
      </c>
      <c r="D17" s="311">
        <v>247</v>
      </c>
      <c r="E17" s="309">
        <v>16.825679403976601</v>
      </c>
      <c r="F17" s="310">
        <v>2.7246436806898209</v>
      </c>
      <c r="G17" s="311">
        <v>244</v>
      </c>
      <c r="H17" s="309">
        <v>38.051566037825992</v>
      </c>
      <c r="I17" s="310">
        <v>3.5579774867967981</v>
      </c>
      <c r="J17" s="311">
        <v>252</v>
      </c>
      <c r="K17" s="309">
        <v>14.351436201906131</v>
      </c>
      <c r="L17" s="310">
        <v>2.536208876499324</v>
      </c>
      <c r="M17" s="311">
        <v>246</v>
      </c>
      <c r="N17" s="309">
        <v>34.17485524602413</v>
      </c>
      <c r="O17" s="310">
        <v>3.3699857337057688</v>
      </c>
      <c r="P17" s="311">
        <v>250</v>
      </c>
      <c r="Q17" s="309">
        <v>16.644030833877061</v>
      </c>
      <c r="R17" s="310">
        <v>2.9571537814020208</v>
      </c>
      <c r="S17" s="311">
        <v>246</v>
      </c>
      <c r="T17" s="309">
        <v>22.699064562218972</v>
      </c>
      <c r="U17" s="310">
        <v>3.1630577983900001</v>
      </c>
      <c r="V17" s="311">
        <v>248</v>
      </c>
      <c r="W17" s="309">
        <v>12.125475800179631</v>
      </c>
      <c r="X17" s="310">
        <v>2.6175510607073882</v>
      </c>
      <c r="Y17" s="311">
        <v>247</v>
      </c>
      <c r="Z17" s="309">
        <v>24.17207893165736</v>
      </c>
      <c r="AA17" s="310">
        <v>3.1048080794740698</v>
      </c>
      <c r="AB17" s="311">
        <v>248</v>
      </c>
      <c r="AC17" s="309">
        <v>4.8530951092888461</v>
      </c>
      <c r="AD17" s="310">
        <v>1.540534615839007</v>
      </c>
      <c r="AE17" s="311">
        <v>241</v>
      </c>
      <c r="AF17" s="592">
        <v>21.964329615074451</v>
      </c>
      <c r="AG17" s="310">
        <v>3.094445468176183</v>
      </c>
      <c r="AH17" s="311">
        <v>248</v>
      </c>
      <c r="AI17" s="592">
        <v>37.056155684840938</v>
      </c>
      <c r="AJ17" s="310">
        <v>3.4352877769005432</v>
      </c>
      <c r="AK17" s="311">
        <v>257</v>
      </c>
      <c r="AL17" s="309">
        <v>9.126790630665818</v>
      </c>
      <c r="AM17" s="310">
        <v>2.321365167486821</v>
      </c>
      <c r="AN17" s="311">
        <v>244</v>
      </c>
      <c r="AO17" s="592">
        <v>8.88960755902208</v>
      </c>
      <c r="AP17" s="310">
        <v>2.119475204667419</v>
      </c>
      <c r="AQ17" s="311">
        <v>242</v>
      </c>
      <c r="AR17" s="309">
        <v>41.098141905253719</v>
      </c>
      <c r="AS17" s="310">
        <v>3.355684914041714</v>
      </c>
      <c r="AT17" s="312">
        <v>251</v>
      </c>
    </row>
    <row r="18" spans="1:46" ht="15" customHeight="1">
      <c r="A18" s="276" t="s">
        <v>94</v>
      </c>
      <c r="B18" s="304">
        <v>28.522359020141081</v>
      </c>
      <c r="C18" s="305">
        <v>4.1193143298841797</v>
      </c>
      <c r="D18" s="306">
        <v>220</v>
      </c>
      <c r="E18" s="304">
        <v>7.1128024764444682</v>
      </c>
      <c r="F18" s="305">
        <v>1.914029461683864</v>
      </c>
      <c r="G18" s="306">
        <v>213</v>
      </c>
      <c r="H18" s="304">
        <v>24.927033242854169</v>
      </c>
      <c r="I18" s="305">
        <v>3.722361745605455</v>
      </c>
      <c r="J18" s="306">
        <v>218</v>
      </c>
      <c r="K18" s="304">
        <v>15.31058160578015</v>
      </c>
      <c r="L18" s="305">
        <v>3.1945635011925719</v>
      </c>
      <c r="M18" s="306">
        <v>217</v>
      </c>
      <c r="N18" s="304">
        <v>35.842299110419141</v>
      </c>
      <c r="O18" s="305">
        <v>4.0460067533805866</v>
      </c>
      <c r="P18" s="306">
        <v>221</v>
      </c>
      <c r="Q18" s="591">
        <v>16.22795650140155</v>
      </c>
      <c r="R18" s="305">
        <v>3.8493768164529718</v>
      </c>
      <c r="S18" s="306">
        <v>215</v>
      </c>
      <c r="T18" s="304">
        <v>20.70820546574479</v>
      </c>
      <c r="U18" s="305">
        <v>3.2695716623157161</v>
      </c>
      <c r="V18" s="306">
        <v>218</v>
      </c>
      <c r="W18" s="304">
        <v>13.68692978992328</v>
      </c>
      <c r="X18" s="305">
        <v>3.067434814129538</v>
      </c>
      <c r="Y18" s="306">
        <v>213</v>
      </c>
      <c r="Z18" s="304">
        <v>23.703070486956591</v>
      </c>
      <c r="AA18" s="305">
        <v>3.832330154856733</v>
      </c>
      <c r="AB18" s="306">
        <v>218</v>
      </c>
      <c r="AC18" s="304">
        <v>9.2400435504074228</v>
      </c>
      <c r="AD18" s="305">
        <v>2.946656600125606</v>
      </c>
      <c r="AE18" s="306">
        <v>212</v>
      </c>
      <c r="AF18" s="304">
        <v>10.6425100475691</v>
      </c>
      <c r="AG18" s="305">
        <v>2.901156176295443</v>
      </c>
      <c r="AH18" s="306">
        <v>213</v>
      </c>
      <c r="AI18" s="304">
        <v>31.297526010318609</v>
      </c>
      <c r="AJ18" s="305">
        <v>3.8559513865939969</v>
      </c>
      <c r="AK18" s="306">
        <v>219</v>
      </c>
      <c r="AL18" s="304">
        <v>11.659410339572419</v>
      </c>
      <c r="AM18" s="305">
        <v>3.2194991070833598</v>
      </c>
      <c r="AN18" s="306">
        <v>212</v>
      </c>
      <c r="AO18" s="591">
        <v>15.17228807391316</v>
      </c>
      <c r="AP18" s="305">
        <v>3.5219566359918</v>
      </c>
      <c r="AQ18" s="306">
        <v>215</v>
      </c>
      <c r="AR18" s="304">
        <v>53.726889944185153</v>
      </c>
      <c r="AS18" s="305">
        <v>4.0170803618950766</v>
      </c>
      <c r="AT18" s="307">
        <v>238</v>
      </c>
    </row>
    <row r="19" spans="1:46" ht="15" customHeight="1">
      <c r="A19" s="281" t="s">
        <v>95</v>
      </c>
      <c r="B19" s="309">
        <v>21.218208455682451</v>
      </c>
      <c r="C19" s="310">
        <v>4.2207509192629047</v>
      </c>
      <c r="D19" s="311">
        <v>123</v>
      </c>
      <c r="E19" s="309">
        <v>10.915837369662521</v>
      </c>
      <c r="F19" s="310">
        <v>3.4911346105767862</v>
      </c>
      <c r="G19" s="311">
        <v>119</v>
      </c>
      <c r="H19" s="309">
        <v>30.662996545243331</v>
      </c>
      <c r="I19" s="310">
        <v>4.7880176192110726</v>
      </c>
      <c r="J19" s="311">
        <v>125</v>
      </c>
      <c r="K19" s="309">
        <v>14.54379617476871</v>
      </c>
      <c r="L19" s="310">
        <v>3.6408244061018382</v>
      </c>
      <c r="M19" s="311">
        <v>120</v>
      </c>
      <c r="N19" s="309">
        <v>32.017141708237922</v>
      </c>
      <c r="O19" s="310">
        <v>4.8452742527853774</v>
      </c>
      <c r="P19" s="311">
        <v>126</v>
      </c>
      <c r="Q19" s="592">
        <v>9.7665553756158019</v>
      </c>
      <c r="R19" s="310">
        <v>2.8027535113206419</v>
      </c>
      <c r="S19" s="311">
        <v>119</v>
      </c>
      <c r="T19" s="309">
        <v>29.028916602936391</v>
      </c>
      <c r="U19" s="310">
        <v>6.1678010027394281</v>
      </c>
      <c r="V19" s="311">
        <v>125</v>
      </c>
      <c r="W19" s="309">
        <v>13.201175744878061</v>
      </c>
      <c r="X19" s="310">
        <v>3.9624078001483918</v>
      </c>
      <c r="Y19" s="311">
        <v>121</v>
      </c>
      <c r="Z19" s="592">
        <v>25.742088615382649</v>
      </c>
      <c r="AA19" s="310">
        <v>4.6443625321339921</v>
      </c>
      <c r="AB19" s="311">
        <v>121</v>
      </c>
      <c r="AC19" s="309">
        <v>11.47942142201429</v>
      </c>
      <c r="AD19" s="310">
        <v>3.9369813059957992</v>
      </c>
      <c r="AE19" s="311">
        <v>119</v>
      </c>
      <c r="AF19" s="309">
        <v>9.8417703749297445</v>
      </c>
      <c r="AG19" s="310">
        <v>3.072750256615723</v>
      </c>
      <c r="AH19" s="311">
        <v>121</v>
      </c>
      <c r="AI19" s="309">
        <v>39.060556430143862</v>
      </c>
      <c r="AJ19" s="310">
        <v>5.4434825986147501</v>
      </c>
      <c r="AK19" s="311">
        <v>126</v>
      </c>
      <c r="AL19" s="309">
        <v>12.57316911422269</v>
      </c>
      <c r="AM19" s="310">
        <v>3.8281534380725728</v>
      </c>
      <c r="AN19" s="311">
        <v>119</v>
      </c>
      <c r="AO19" s="309">
        <v>10.760029983371091</v>
      </c>
      <c r="AP19" s="310">
        <v>3.9092798074722168</v>
      </c>
      <c r="AQ19" s="311">
        <v>120</v>
      </c>
      <c r="AR19" s="592">
        <v>61.559216426999853</v>
      </c>
      <c r="AS19" s="310">
        <v>4.8711426805198483</v>
      </c>
      <c r="AT19" s="312">
        <v>135</v>
      </c>
    </row>
    <row r="20" spans="1:46" ht="15" customHeight="1">
      <c r="A20" s="276" t="s">
        <v>96</v>
      </c>
      <c r="B20" s="304">
        <v>20.93356832679634</v>
      </c>
      <c r="C20" s="305">
        <v>3.3385177218073689</v>
      </c>
      <c r="D20" s="306">
        <v>251</v>
      </c>
      <c r="E20" s="304">
        <v>15.991719010061191</v>
      </c>
      <c r="F20" s="305">
        <v>2.7870724414121182</v>
      </c>
      <c r="G20" s="306">
        <v>251</v>
      </c>
      <c r="H20" s="304">
        <v>31.67950393801685</v>
      </c>
      <c r="I20" s="305">
        <v>3.3129061825514441</v>
      </c>
      <c r="J20" s="306">
        <v>256</v>
      </c>
      <c r="K20" s="304">
        <v>15.58467565392867</v>
      </c>
      <c r="L20" s="305">
        <v>2.5852761463419398</v>
      </c>
      <c r="M20" s="306">
        <v>249</v>
      </c>
      <c r="N20" s="304">
        <v>40.153065573358113</v>
      </c>
      <c r="O20" s="305">
        <v>3.743342622992214</v>
      </c>
      <c r="P20" s="306">
        <v>256</v>
      </c>
      <c r="Q20" s="591">
        <v>15.23624605480291</v>
      </c>
      <c r="R20" s="305">
        <v>2.838992823079173</v>
      </c>
      <c r="S20" s="306">
        <v>250</v>
      </c>
      <c r="T20" s="304">
        <v>26.10779378764407</v>
      </c>
      <c r="U20" s="305">
        <v>3.347577902275388</v>
      </c>
      <c r="V20" s="306">
        <v>258</v>
      </c>
      <c r="W20" s="304">
        <v>6.7160481340406992</v>
      </c>
      <c r="X20" s="305">
        <v>1.8060952955460321</v>
      </c>
      <c r="Y20" s="306">
        <v>253</v>
      </c>
      <c r="Z20" s="304">
        <v>25.621247539245861</v>
      </c>
      <c r="AA20" s="305">
        <v>3.2046962121781029</v>
      </c>
      <c r="AB20" s="306">
        <v>255</v>
      </c>
      <c r="AC20" s="304">
        <v>7.7859702479857118</v>
      </c>
      <c r="AD20" s="305">
        <v>1.9031372642289559</v>
      </c>
      <c r="AE20" s="306">
        <v>250</v>
      </c>
      <c r="AF20" s="304">
        <v>18.493717223489281</v>
      </c>
      <c r="AG20" s="305">
        <v>3.276158462782131</v>
      </c>
      <c r="AH20" s="306">
        <v>251</v>
      </c>
      <c r="AI20" s="591">
        <v>38.288423109694058</v>
      </c>
      <c r="AJ20" s="305">
        <v>3.4837636745273182</v>
      </c>
      <c r="AK20" s="306">
        <v>261</v>
      </c>
      <c r="AL20" s="304">
        <v>11.47567698231817</v>
      </c>
      <c r="AM20" s="305">
        <v>2.155758929609485</v>
      </c>
      <c r="AN20" s="306">
        <v>252</v>
      </c>
      <c r="AO20" s="304">
        <v>4.8148392928839687</v>
      </c>
      <c r="AP20" s="305">
        <v>1.4139654701185831</v>
      </c>
      <c r="AQ20" s="306">
        <v>250</v>
      </c>
      <c r="AR20" s="304">
        <v>43.930301203608238</v>
      </c>
      <c r="AS20" s="305">
        <v>3.3729750294979639</v>
      </c>
      <c r="AT20" s="307">
        <v>251</v>
      </c>
    </row>
    <row r="21" spans="1:46" ht="15" customHeight="1">
      <c r="A21" s="281" t="s">
        <v>97</v>
      </c>
      <c r="B21" s="309">
        <v>23.58175364569858</v>
      </c>
      <c r="C21" s="310">
        <v>3.5909431747180922</v>
      </c>
      <c r="D21" s="311">
        <v>226</v>
      </c>
      <c r="E21" s="309">
        <v>15.72480123647777</v>
      </c>
      <c r="F21" s="310">
        <v>2.8434309400623872</v>
      </c>
      <c r="G21" s="311">
        <v>226</v>
      </c>
      <c r="H21" s="309">
        <v>26.689772656106779</v>
      </c>
      <c r="I21" s="310">
        <v>3.7265298449283768</v>
      </c>
      <c r="J21" s="311">
        <v>235</v>
      </c>
      <c r="K21" s="309">
        <v>18.862461590914489</v>
      </c>
      <c r="L21" s="310">
        <v>3.2591201766545139</v>
      </c>
      <c r="M21" s="311">
        <v>230</v>
      </c>
      <c r="N21" s="309">
        <v>37.405169742337513</v>
      </c>
      <c r="O21" s="310">
        <v>4.2434551520771171</v>
      </c>
      <c r="P21" s="311">
        <v>239</v>
      </c>
      <c r="Q21" s="592">
        <v>14.95790988173332</v>
      </c>
      <c r="R21" s="310">
        <v>3.0469725960723988</v>
      </c>
      <c r="S21" s="311">
        <v>224</v>
      </c>
      <c r="T21" s="309">
        <v>26.584281693238321</v>
      </c>
      <c r="U21" s="310">
        <v>4.1864537506069404</v>
      </c>
      <c r="V21" s="311">
        <v>231</v>
      </c>
      <c r="W21" s="309">
        <v>8.9630620932946314</v>
      </c>
      <c r="X21" s="310">
        <v>2.1386848702840271</v>
      </c>
      <c r="Y21" s="311">
        <v>227</v>
      </c>
      <c r="Z21" s="592">
        <v>25.464564082392339</v>
      </c>
      <c r="AA21" s="310">
        <v>3.382950481730802</v>
      </c>
      <c r="AB21" s="311">
        <v>230</v>
      </c>
      <c r="AC21" s="309">
        <v>2.7667941692290929</v>
      </c>
      <c r="AD21" s="310">
        <v>0.93757861010565458</v>
      </c>
      <c r="AE21" s="311">
        <v>221</v>
      </c>
      <c r="AF21" s="309">
        <v>19.42918761376627</v>
      </c>
      <c r="AG21" s="310">
        <v>3.3293500055047152</v>
      </c>
      <c r="AH21" s="311">
        <v>225</v>
      </c>
      <c r="AI21" s="592">
        <v>30.77579642307813</v>
      </c>
      <c r="AJ21" s="310">
        <v>3.5981257989543658</v>
      </c>
      <c r="AK21" s="311">
        <v>231</v>
      </c>
      <c r="AL21" s="592">
        <v>7.1228522864331074</v>
      </c>
      <c r="AM21" s="310">
        <v>1.8770530632173901</v>
      </c>
      <c r="AN21" s="311">
        <v>220</v>
      </c>
      <c r="AO21" s="309">
        <v>6.5291106183979686</v>
      </c>
      <c r="AP21" s="310">
        <v>2.2225547892915301</v>
      </c>
      <c r="AQ21" s="311">
        <v>222</v>
      </c>
      <c r="AR21" s="309">
        <v>42.839686073872542</v>
      </c>
      <c r="AS21" s="310">
        <v>4.0672806299368167</v>
      </c>
      <c r="AT21" s="312">
        <v>224</v>
      </c>
    </row>
    <row r="22" spans="1:46" ht="15" customHeight="1">
      <c r="A22" s="276" t="s">
        <v>98</v>
      </c>
      <c r="B22" s="304">
        <v>28.81608520488367</v>
      </c>
      <c r="C22" s="305">
        <v>3.083035136961032</v>
      </c>
      <c r="D22" s="306">
        <v>304</v>
      </c>
      <c r="E22" s="304">
        <v>11.51557344982708</v>
      </c>
      <c r="F22" s="305">
        <v>2.8488350961400042</v>
      </c>
      <c r="G22" s="306">
        <v>298</v>
      </c>
      <c r="H22" s="304">
        <v>28.137791752677991</v>
      </c>
      <c r="I22" s="305">
        <v>3.0777328140261062</v>
      </c>
      <c r="J22" s="306">
        <v>297</v>
      </c>
      <c r="K22" s="304">
        <v>11.59750249880261</v>
      </c>
      <c r="L22" s="305">
        <v>2.0297593463392229</v>
      </c>
      <c r="M22" s="306">
        <v>295</v>
      </c>
      <c r="N22" s="591">
        <v>43.701331126181451</v>
      </c>
      <c r="O22" s="305">
        <v>3.6386349400115732</v>
      </c>
      <c r="P22" s="306">
        <v>301</v>
      </c>
      <c r="Q22" s="304">
        <v>15.55895092208346</v>
      </c>
      <c r="R22" s="305">
        <v>2.7501407973808312</v>
      </c>
      <c r="S22" s="306">
        <v>296</v>
      </c>
      <c r="T22" s="304">
        <v>26.61963703145074</v>
      </c>
      <c r="U22" s="305">
        <v>4.0717073502750507</v>
      </c>
      <c r="V22" s="306">
        <v>291</v>
      </c>
      <c r="W22" s="304">
        <v>11.566314013941581</v>
      </c>
      <c r="X22" s="305">
        <v>2.2925522837858758</v>
      </c>
      <c r="Y22" s="306">
        <v>292</v>
      </c>
      <c r="Z22" s="304">
        <v>26.695384377773308</v>
      </c>
      <c r="AA22" s="305">
        <v>4.0747990192206363</v>
      </c>
      <c r="AB22" s="306">
        <v>291</v>
      </c>
      <c r="AC22" s="304">
        <v>7.2715122428393428</v>
      </c>
      <c r="AD22" s="305">
        <v>1.778472523719578</v>
      </c>
      <c r="AE22" s="306">
        <v>291</v>
      </c>
      <c r="AF22" s="304">
        <v>20.287916555685179</v>
      </c>
      <c r="AG22" s="305">
        <v>3.2510792604933241</v>
      </c>
      <c r="AH22" s="306">
        <v>292</v>
      </c>
      <c r="AI22" s="591">
        <v>39.836963109697088</v>
      </c>
      <c r="AJ22" s="305">
        <v>3.4526095861658042</v>
      </c>
      <c r="AK22" s="306">
        <v>301</v>
      </c>
      <c r="AL22" s="304">
        <v>15.897863736658911</v>
      </c>
      <c r="AM22" s="305">
        <v>2.989676859134403</v>
      </c>
      <c r="AN22" s="306">
        <v>294</v>
      </c>
      <c r="AO22" s="591">
        <v>9.1696217823919479</v>
      </c>
      <c r="AP22" s="305">
        <v>2.2191423306359108</v>
      </c>
      <c r="AQ22" s="306">
        <v>291</v>
      </c>
      <c r="AR22" s="304">
        <v>50.541791971000457</v>
      </c>
      <c r="AS22" s="305">
        <v>3.8791726599248939</v>
      </c>
      <c r="AT22" s="307">
        <v>288</v>
      </c>
    </row>
    <row r="23" spans="1:46" ht="15" customHeight="1" thickBot="1">
      <c r="A23" s="286" t="s">
        <v>99</v>
      </c>
      <c r="B23" s="319">
        <v>22.427745106201559</v>
      </c>
      <c r="C23" s="320">
        <v>3.1873764392099622</v>
      </c>
      <c r="D23" s="321">
        <v>270</v>
      </c>
      <c r="E23" s="319">
        <v>13.26078695992215</v>
      </c>
      <c r="F23" s="320">
        <v>2.3072792077908679</v>
      </c>
      <c r="G23" s="321">
        <v>274</v>
      </c>
      <c r="H23" s="319">
        <v>25.72485391108615</v>
      </c>
      <c r="I23" s="320">
        <v>3.1513857334414821</v>
      </c>
      <c r="J23" s="321">
        <v>279</v>
      </c>
      <c r="K23" s="319">
        <v>20.270172918969759</v>
      </c>
      <c r="L23" s="320">
        <v>2.9102461592338029</v>
      </c>
      <c r="M23" s="321">
        <v>276</v>
      </c>
      <c r="N23" s="319">
        <v>25.466375061928119</v>
      </c>
      <c r="O23" s="320">
        <v>3.334990316381373</v>
      </c>
      <c r="P23" s="321">
        <v>277</v>
      </c>
      <c r="Q23" s="319">
        <v>18.348924478899349</v>
      </c>
      <c r="R23" s="320">
        <v>3.0823581633630122</v>
      </c>
      <c r="S23" s="321">
        <v>271</v>
      </c>
      <c r="T23" s="319">
        <v>24.042920072752679</v>
      </c>
      <c r="U23" s="320">
        <v>3.3913753587030948</v>
      </c>
      <c r="V23" s="321">
        <v>276</v>
      </c>
      <c r="W23" s="319">
        <v>16.619067803583739</v>
      </c>
      <c r="X23" s="320">
        <v>2.9290576045933312</v>
      </c>
      <c r="Y23" s="321">
        <v>274</v>
      </c>
      <c r="Z23" s="319">
        <v>24.334616024020931</v>
      </c>
      <c r="AA23" s="320">
        <v>3.520680867605912</v>
      </c>
      <c r="AB23" s="321">
        <v>273</v>
      </c>
      <c r="AC23" s="319">
        <v>3.4137292216563799</v>
      </c>
      <c r="AD23" s="320">
        <v>1.2539524314821919</v>
      </c>
      <c r="AE23" s="321">
        <v>267</v>
      </c>
      <c r="AF23" s="319">
        <v>24.549828949112939</v>
      </c>
      <c r="AG23" s="320">
        <v>3.8637044421985909</v>
      </c>
      <c r="AH23" s="321">
        <v>279</v>
      </c>
      <c r="AI23" s="319">
        <v>42.654341850299019</v>
      </c>
      <c r="AJ23" s="320">
        <v>3.969588371206723</v>
      </c>
      <c r="AK23" s="321">
        <v>287</v>
      </c>
      <c r="AL23" s="319">
        <v>13.04587708615837</v>
      </c>
      <c r="AM23" s="320">
        <v>3.432245533554819</v>
      </c>
      <c r="AN23" s="321">
        <v>271</v>
      </c>
      <c r="AO23" s="319">
        <v>3.643272037422244</v>
      </c>
      <c r="AP23" s="320">
        <v>1.298552677379077</v>
      </c>
      <c r="AQ23" s="321">
        <v>268</v>
      </c>
      <c r="AR23" s="319">
        <v>44.73751537440598</v>
      </c>
      <c r="AS23" s="320">
        <v>3.9743031858837541</v>
      </c>
      <c r="AT23" s="322">
        <v>274</v>
      </c>
    </row>
    <row r="24" spans="1:46" ht="15" customHeight="1">
      <c r="A24" s="291" t="s">
        <v>100</v>
      </c>
      <c r="B24" s="332">
        <v>29.048725519940358</v>
      </c>
      <c r="C24" s="333">
        <v>1.419139056848824</v>
      </c>
      <c r="D24" s="334">
        <v>2067</v>
      </c>
      <c r="E24" s="332">
        <v>11.98418960639833</v>
      </c>
      <c r="F24" s="333">
        <v>1.0315921221422439</v>
      </c>
      <c r="G24" s="334">
        <v>2011</v>
      </c>
      <c r="H24" s="332">
        <v>30.74732122549532</v>
      </c>
      <c r="I24" s="333">
        <v>1.50996369306727</v>
      </c>
      <c r="J24" s="334">
        <v>2051</v>
      </c>
      <c r="K24" s="593">
        <v>14.35599562706031</v>
      </c>
      <c r="L24" s="333">
        <v>1.1019808283268919</v>
      </c>
      <c r="M24" s="334">
        <v>2025</v>
      </c>
      <c r="N24" s="593">
        <v>38.076060481944637</v>
      </c>
      <c r="O24" s="333">
        <v>1.5175410886624829</v>
      </c>
      <c r="P24" s="334">
        <v>2069</v>
      </c>
      <c r="Q24" s="593">
        <v>16.583147913607501</v>
      </c>
      <c r="R24" s="333">
        <v>1.237720363434299</v>
      </c>
      <c r="S24" s="334">
        <v>2019</v>
      </c>
      <c r="T24" s="332">
        <v>22.63745227418136</v>
      </c>
      <c r="U24" s="333">
        <v>1.3418496991131841</v>
      </c>
      <c r="V24" s="334">
        <v>2028</v>
      </c>
      <c r="W24" s="332">
        <v>11.86583823233298</v>
      </c>
      <c r="X24" s="333">
        <v>1.0931592697413559</v>
      </c>
      <c r="Y24" s="334">
        <v>2009</v>
      </c>
      <c r="Z24" s="593">
        <v>24.304267358452371</v>
      </c>
      <c r="AA24" s="333">
        <v>1.3563374263134851</v>
      </c>
      <c r="AB24" s="334">
        <v>2031</v>
      </c>
      <c r="AC24" s="332">
        <v>6.0105284072940908</v>
      </c>
      <c r="AD24" s="333">
        <v>0.71937265741062617</v>
      </c>
      <c r="AE24" s="334">
        <v>1991</v>
      </c>
      <c r="AF24" s="593">
        <v>18.372403568236159</v>
      </c>
      <c r="AG24" s="333">
        <v>1.2639394559092381</v>
      </c>
      <c r="AH24" s="334">
        <v>2021</v>
      </c>
      <c r="AI24" s="593">
        <v>39.080456324522487</v>
      </c>
      <c r="AJ24" s="333">
        <v>1.55946597828974</v>
      </c>
      <c r="AK24" s="334">
        <v>2078</v>
      </c>
      <c r="AL24" s="593">
        <v>10.65334702158219</v>
      </c>
      <c r="AM24" s="333">
        <v>0.99235547518484046</v>
      </c>
      <c r="AN24" s="334">
        <v>1998</v>
      </c>
      <c r="AO24" s="593">
        <v>9.4736153771260145</v>
      </c>
      <c r="AP24" s="333">
        <v>0.90274526185365866</v>
      </c>
      <c r="AQ24" s="334">
        <v>2003</v>
      </c>
      <c r="AR24" s="332">
        <v>44.799503571800621</v>
      </c>
      <c r="AS24" s="333">
        <v>1.556240485386658</v>
      </c>
      <c r="AT24" s="335">
        <v>2060</v>
      </c>
    </row>
    <row r="25" spans="1:46" ht="15" customHeight="1">
      <c r="A25" s="291" t="s">
        <v>101</v>
      </c>
      <c r="B25" s="332">
        <v>24.804824836132461</v>
      </c>
      <c r="C25" s="333">
        <v>1.5904935718028379</v>
      </c>
      <c r="D25" s="334">
        <v>1456</v>
      </c>
      <c r="E25" s="332">
        <v>13.515186492310599</v>
      </c>
      <c r="F25" s="333">
        <v>1.2156858331009479</v>
      </c>
      <c r="G25" s="334">
        <v>1445</v>
      </c>
      <c r="H25" s="332">
        <v>27.946693795086809</v>
      </c>
      <c r="I25" s="333">
        <v>1.6763243290191989</v>
      </c>
      <c r="J25" s="334">
        <v>1485</v>
      </c>
      <c r="K25" s="593">
        <v>16.59073844422965</v>
      </c>
      <c r="L25" s="333">
        <v>1.2913026568000019</v>
      </c>
      <c r="M25" s="334">
        <v>1455</v>
      </c>
      <c r="N25" s="332">
        <v>34.145609325862367</v>
      </c>
      <c r="O25" s="333">
        <v>1.7373152395934131</v>
      </c>
      <c r="P25" s="334">
        <v>1490</v>
      </c>
      <c r="Q25" s="593">
        <v>17.184364293680979</v>
      </c>
      <c r="R25" s="333">
        <v>1.405844679485263</v>
      </c>
      <c r="S25" s="334">
        <v>1448</v>
      </c>
      <c r="T25" s="332">
        <v>28.20592659118121</v>
      </c>
      <c r="U25" s="333">
        <v>1.692776813283621</v>
      </c>
      <c r="V25" s="334">
        <v>1487</v>
      </c>
      <c r="W25" s="332">
        <v>9.9711449284592426</v>
      </c>
      <c r="X25" s="333">
        <v>1.0737711041403659</v>
      </c>
      <c r="Y25" s="334">
        <v>1452</v>
      </c>
      <c r="Z25" s="332">
        <v>25.638287043219581</v>
      </c>
      <c r="AA25" s="333">
        <v>1.592816446228736</v>
      </c>
      <c r="AB25" s="334">
        <v>1467</v>
      </c>
      <c r="AC25" s="332">
        <v>6.398770124535309</v>
      </c>
      <c r="AD25" s="333">
        <v>0.90518576028814579</v>
      </c>
      <c r="AE25" s="334">
        <v>1422</v>
      </c>
      <c r="AF25" s="593">
        <v>20.801069842581811</v>
      </c>
      <c r="AG25" s="333">
        <v>1.6018432633413471</v>
      </c>
      <c r="AH25" s="334">
        <v>1457</v>
      </c>
      <c r="AI25" s="593">
        <v>35.642618085813687</v>
      </c>
      <c r="AJ25" s="333">
        <v>1.6856175497453041</v>
      </c>
      <c r="AK25" s="334">
        <v>1512</v>
      </c>
      <c r="AL25" s="593">
        <v>11.12995097526685</v>
      </c>
      <c r="AM25" s="333">
        <v>1.080856416043299</v>
      </c>
      <c r="AN25" s="334">
        <v>1437</v>
      </c>
      <c r="AO25" s="593">
        <v>7.1767131500799497</v>
      </c>
      <c r="AP25" s="333">
        <v>0.93646888595988997</v>
      </c>
      <c r="AQ25" s="334">
        <v>1429</v>
      </c>
      <c r="AR25" s="332">
        <v>45.650684132218139</v>
      </c>
      <c r="AS25" s="333">
        <v>1.793734231166686</v>
      </c>
      <c r="AT25" s="335">
        <v>1449</v>
      </c>
    </row>
    <row r="26" spans="1:46" ht="15" customHeight="1">
      <c r="A26" s="296" t="s">
        <v>102</v>
      </c>
      <c r="B26" s="324">
        <v>28.204706518330109</v>
      </c>
      <c r="C26" s="325">
        <v>1.180033338825452</v>
      </c>
      <c r="D26" s="326">
        <v>3523</v>
      </c>
      <c r="E26" s="594">
        <v>12.293261516114789</v>
      </c>
      <c r="F26" s="325">
        <v>0.85945729888491451</v>
      </c>
      <c r="G26" s="326">
        <v>3456</v>
      </c>
      <c r="H26" s="324">
        <v>30.185259135553089</v>
      </c>
      <c r="I26" s="325">
        <v>1.2530052234409279</v>
      </c>
      <c r="J26" s="326">
        <v>3536</v>
      </c>
      <c r="K26" s="594">
        <v>14.806076603189149</v>
      </c>
      <c r="L26" s="325">
        <v>0.91783220962150613</v>
      </c>
      <c r="M26" s="326">
        <v>3480</v>
      </c>
      <c r="N26" s="594">
        <v>37.286468593443438</v>
      </c>
      <c r="O26" s="325">
        <v>1.262154865458778</v>
      </c>
      <c r="P26" s="326">
        <v>3559</v>
      </c>
      <c r="Q26" s="594">
        <v>16.703712601211951</v>
      </c>
      <c r="R26" s="325">
        <v>1.0287248682008789</v>
      </c>
      <c r="S26" s="326">
        <v>3467</v>
      </c>
      <c r="T26" s="324">
        <v>23.778301337233909</v>
      </c>
      <c r="U26" s="325">
        <v>1.122810277635037</v>
      </c>
      <c r="V26" s="326">
        <v>3515</v>
      </c>
      <c r="W26" s="324">
        <v>11.48466808618261</v>
      </c>
      <c r="X26" s="325">
        <v>0.89991924546954427</v>
      </c>
      <c r="Y26" s="326">
        <v>3461</v>
      </c>
      <c r="Z26" s="594">
        <v>24.57330162125394</v>
      </c>
      <c r="AA26" s="325">
        <v>1.1296975721301441</v>
      </c>
      <c r="AB26" s="326">
        <v>3498</v>
      </c>
      <c r="AC26" s="324">
        <v>6.0888750021499298</v>
      </c>
      <c r="AD26" s="325">
        <v>0.6026479040501318</v>
      </c>
      <c r="AE26" s="326">
        <v>3413</v>
      </c>
      <c r="AF26" s="594">
        <v>18.86332643433671</v>
      </c>
      <c r="AG26" s="325">
        <v>1.0597324499740191</v>
      </c>
      <c r="AH26" s="326">
        <v>3478</v>
      </c>
      <c r="AI26" s="594">
        <v>38.388028020328221</v>
      </c>
      <c r="AJ26" s="325">
        <v>1.292373930030106</v>
      </c>
      <c r="AK26" s="326">
        <v>3590</v>
      </c>
      <c r="AL26" s="594">
        <v>10.749547394439601</v>
      </c>
      <c r="AM26" s="325">
        <v>0.82154391227224688</v>
      </c>
      <c r="AN26" s="326">
        <v>3435</v>
      </c>
      <c r="AO26" s="594">
        <v>9.0130260229293846</v>
      </c>
      <c r="AP26" s="325">
        <v>0.7453085608498492</v>
      </c>
      <c r="AQ26" s="326">
        <v>3432</v>
      </c>
      <c r="AR26" s="324">
        <v>44.96904581882449</v>
      </c>
      <c r="AS26" s="325">
        <v>1.296495877194225</v>
      </c>
      <c r="AT26" s="327">
        <v>3509</v>
      </c>
    </row>
    <row r="27" spans="1:46" ht="15" customHeight="1">
      <c r="A27" s="1162" t="s">
        <v>151</v>
      </c>
      <c r="B27" s="1162" t="s">
        <v>152</v>
      </c>
      <c r="C27" s="1162" t="s">
        <v>152</v>
      </c>
      <c r="D27" s="1162" t="s">
        <v>152</v>
      </c>
      <c r="E27" s="1162" t="s">
        <v>152</v>
      </c>
      <c r="F27" s="1162" t="s">
        <v>152</v>
      </c>
      <c r="G27" s="1162" t="s">
        <v>152</v>
      </c>
      <c r="H27" s="1162" t="s">
        <v>152</v>
      </c>
      <c r="I27" s="1162" t="s">
        <v>152</v>
      </c>
      <c r="J27" s="1162" t="s">
        <v>152</v>
      </c>
      <c r="K27" s="1162" t="s">
        <v>152</v>
      </c>
      <c r="L27" s="1162" t="s">
        <v>152</v>
      </c>
      <c r="M27" s="1162" t="s">
        <v>152</v>
      </c>
      <c r="N27" s="1162" t="s">
        <v>152</v>
      </c>
      <c r="O27" s="1162" t="s">
        <v>152</v>
      </c>
      <c r="P27" s="1162" t="s">
        <v>152</v>
      </c>
      <c r="Q27" s="1162" t="s">
        <v>152</v>
      </c>
      <c r="R27" s="1162" t="s">
        <v>152</v>
      </c>
      <c r="S27" s="1162" t="s">
        <v>152</v>
      </c>
      <c r="T27" s="1162" t="s">
        <v>152</v>
      </c>
      <c r="U27" s="1162" t="s">
        <v>152</v>
      </c>
      <c r="V27" s="1162" t="s">
        <v>152</v>
      </c>
      <c r="W27" s="1162" t="s">
        <v>152</v>
      </c>
      <c r="X27" s="1162" t="s">
        <v>152</v>
      </c>
      <c r="Y27" s="1162" t="s">
        <v>152</v>
      </c>
      <c r="Z27" s="1162" t="s">
        <v>152</v>
      </c>
      <c r="AA27" s="1162" t="s">
        <v>152</v>
      </c>
      <c r="AB27" s="1162" t="s">
        <v>152</v>
      </c>
      <c r="AC27" s="1162" t="s">
        <v>152</v>
      </c>
      <c r="AD27" s="1162" t="s">
        <v>152</v>
      </c>
      <c r="AE27" s="1162" t="s">
        <v>152</v>
      </c>
      <c r="AF27" s="1162" t="s">
        <v>152</v>
      </c>
      <c r="AG27" s="1162" t="s">
        <v>152</v>
      </c>
      <c r="AH27" s="1162" t="s">
        <v>152</v>
      </c>
      <c r="AI27" s="1162" t="s">
        <v>152</v>
      </c>
      <c r="AJ27" s="1162" t="s">
        <v>152</v>
      </c>
      <c r="AK27" s="1162" t="s">
        <v>152</v>
      </c>
      <c r="AL27" s="1162" t="s">
        <v>152</v>
      </c>
      <c r="AM27" s="1162" t="s">
        <v>152</v>
      </c>
      <c r="AN27" s="1162" t="s">
        <v>152</v>
      </c>
      <c r="AO27" s="1162" t="s">
        <v>152</v>
      </c>
      <c r="AP27" s="1162" t="s">
        <v>152</v>
      </c>
      <c r="AQ27" s="1162" t="s">
        <v>152</v>
      </c>
      <c r="AR27" s="1162" t="s">
        <v>152</v>
      </c>
      <c r="AS27" s="1162" t="s">
        <v>152</v>
      </c>
      <c r="AT27" s="1162" t="s">
        <v>152</v>
      </c>
    </row>
    <row r="28" spans="1:46" ht="15" customHeight="1">
      <c r="A28" s="1162" t="s">
        <v>614</v>
      </c>
      <c r="B28" s="1162" t="s">
        <v>105</v>
      </c>
      <c r="C28" s="1162" t="s">
        <v>105</v>
      </c>
      <c r="D28" s="1162" t="s">
        <v>105</v>
      </c>
      <c r="E28" s="1162" t="s">
        <v>105</v>
      </c>
      <c r="F28" s="1162" t="s">
        <v>105</v>
      </c>
      <c r="G28" s="1162" t="s">
        <v>105</v>
      </c>
      <c r="H28" s="1162" t="s">
        <v>105</v>
      </c>
      <c r="I28" s="1162" t="s">
        <v>105</v>
      </c>
      <c r="J28" s="1162" t="s">
        <v>105</v>
      </c>
      <c r="K28" s="1162" t="s">
        <v>105</v>
      </c>
      <c r="L28" s="1162" t="s">
        <v>105</v>
      </c>
      <c r="M28" s="1162" t="s">
        <v>105</v>
      </c>
      <c r="N28" s="1162" t="s">
        <v>105</v>
      </c>
      <c r="O28" s="1162" t="s">
        <v>105</v>
      </c>
      <c r="P28" s="1162" t="s">
        <v>105</v>
      </c>
      <c r="Q28" s="1162" t="s">
        <v>105</v>
      </c>
      <c r="R28" s="1162" t="s">
        <v>105</v>
      </c>
      <c r="S28" s="1162" t="s">
        <v>105</v>
      </c>
      <c r="T28" s="1162" t="s">
        <v>105</v>
      </c>
      <c r="U28" s="1162" t="s">
        <v>105</v>
      </c>
      <c r="V28" s="1162" t="s">
        <v>105</v>
      </c>
      <c r="W28" s="1162" t="s">
        <v>105</v>
      </c>
      <c r="X28" s="1162" t="s">
        <v>105</v>
      </c>
      <c r="Y28" s="1162" t="s">
        <v>105</v>
      </c>
      <c r="Z28" s="1162" t="s">
        <v>105</v>
      </c>
      <c r="AA28" s="1162" t="s">
        <v>105</v>
      </c>
      <c r="AB28" s="1162" t="s">
        <v>105</v>
      </c>
      <c r="AC28" s="1162" t="s">
        <v>105</v>
      </c>
      <c r="AD28" s="1162" t="s">
        <v>105</v>
      </c>
      <c r="AE28" s="1162" t="s">
        <v>105</v>
      </c>
      <c r="AF28" s="1162" t="s">
        <v>105</v>
      </c>
      <c r="AG28" s="1162" t="s">
        <v>105</v>
      </c>
      <c r="AH28" s="1162" t="s">
        <v>105</v>
      </c>
      <c r="AI28" s="1162" t="s">
        <v>105</v>
      </c>
      <c r="AJ28" s="1162" t="s">
        <v>105</v>
      </c>
      <c r="AK28" s="1162" t="s">
        <v>105</v>
      </c>
      <c r="AL28" s="1162" t="s">
        <v>105</v>
      </c>
      <c r="AM28" s="1162" t="s">
        <v>105</v>
      </c>
      <c r="AN28" s="1162" t="s">
        <v>105</v>
      </c>
      <c r="AO28" s="1162" t="s">
        <v>105</v>
      </c>
      <c r="AP28" s="1162" t="s">
        <v>105</v>
      </c>
      <c r="AQ28" s="1162" t="s">
        <v>105</v>
      </c>
      <c r="AR28" s="1162" t="s">
        <v>105</v>
      </c>
      <c r="AS28" s="1162" t="s">
        <v>105</v>
      </c>
      <c r="AT28" s="1162" t="s">
        <v>105</v>
      </c>
    </row>
    <row r="29" spans="1:46" ht="15" customHeight="1">
      <c r="A29" s="1162" t="s">
        <v>153</v>
      </c>
      <c r="B29" s="1162" t="s">
        <v>153</v>
      </c>
      <c r="C29" s="1162" t="s">
        <v>153</v>
      </c>
      <c r="D29" s="1162" t="s">
        <v>153</v>
      </c>
      <c r="E29" s="1162" t="s">
        <v>153</v>
      </c>
      <c r="F29" s="1162" t="s">
        <v>153</v>
      </c>
      <c r="G29" s="1162" t="s">
        <v>153</v>
      </c>
      <c r="H29" s="1162" t="s">
        <v>153</v>
      </c>
      <c r="I29" s="1162" t="s">
        <v>153</v>
      </c>
      <c r="J29" s="1162" t="s">
        <v>153</v>
      </c>
      <c r="K29" s="1162" t="s">
        <v>153</v>
      </c>
      <c r="L29" s="1162" t="s">
        <v>153</v>
      </c>
      <c r="M29" s="1162" t="s">
        <v>153</v>
      </c>
      <c r="N29" s="1162" t="s">
        <v>153</v>
      </c>
      <c r="O29" s="1162" t="s">
        <v>153</v>
      </c>
      <c r="P29" s="1162" t="s">
        <v>153</v>
      </c>
      <c r="Q29" s="1162" t="s">
        <v>153</v>
      </c>
      <c r="R29" s="1162" t="s">
        <v>153</v>
      </c>
      <c r="S29" s="1162" t="s">
        <v>153</v>
      </c>
      <c r="T29" s="1162" t="s">
        <v>153</v>
      </c>
      <c r="U29" s="1162" t="s">
        <v>153</v>
      </c>
      <c r="V29" s="1162" t="s">
        <v>153</v>
      </c>
      <c r="W29" s="1162" t="s">
        <v>153</v>
      </c>
      <c r="X29" s="1162" t="s">
        <v>153</v>
      </c>
      <c r="Y29" s="1162" t="s">
        <v>153</v>
      </c>
      <c r="Z29" s="1162" t="s">
        <v>153</v>
      </c>
      <c r="AA29" s="1162" t="s">
        <v>153</v>
      </c>
      <c r="AB29" s="1162" t="s">
        <v>153</v>
      </c>
      <c r="AC29" s="1162" t="s">
        <v>153</v>
      </c>
      <c r="AD29" s="1162" t="s">
        <v>153</v>
      </c>
      <c r="AE29" s="1162" t="s">
        <v>153</v>
      </c>
      <c r="AF29" s="1162" t="s">
        <v>153</v>
      </c>
      <c r="AG29" s="1162" t="s">
        <v>153</v>
      </c>
      <c r="AH29" s="1162" t="s">
        <v>153</v>
      </c>
      <c r="AI29" s="1162" t="s">
        <v>153</v>
      </c>
      <c r="AJ29" s="1162" t="s">
        <v>153</v>
      </c>
      <c r="AK29" s="1162" t="s">
        <v>153</v>
      </c>
      <c r="AL29" s="1162" t="s">
        <v>153</v>
      </c>
      <c r="AM29" s="1162" t="s">
        <v>153</v>
      </c>
      <c r="AN29" s="1162" t="s">
        <v>153</v>
      </c>
      <c r="AO29" s="1162" t="s">
        <v>153</v>
      </c>
      <c r="AP29" s="1162" t="s">
        <v>153</v>
      </c>
      <c r="AQ29" s="1162" t="s">
        <v>153</v>
      </c>
      <c r="AR29" s="1162" t="s">
        <v>153</v>
      </c>
      <c r="AS29" s="1162" t="s">
        <v>153</v>
      </c>
      <c r="AT29" s="1162" t="s">
        <v>153</v>
      </c>
    </row>
    <row r="31" spans="1:46" s="596" customFormat="1" ht="23.25">
      <c r="A31" s="1156">
        <v>2020</v>
      </c>
      <c r="B31" s="1156"/>
      <c r="C31" s="1156"/>
      <c r="D31" s="1156"/>
      <c r="E31" s="1156"/>
      <c r="F31" s="1156"/>
      <c r="G31" s="1156"/>
      <c r="H31" s="1156"/>
      <c r="I31" s="1156"/>
      <c r="J31" s="1156"/>
      <c r="K31" s="1156"/>
      <c r="L31" s="1156"/>
      <c r="M31" s="1156"/>
      <c r="N31" s="1156"/>
      <c r="O31" s="1156"/>
      <c r="P31" s="1156"/>
      <c r="Q31" s="1156"/>
      <c r="R31" s="1156"/>
      <c r="S31" s="1156"/>
      <c r="T31" s="1156"/>
      <c r="U31" s="1156"/>
      <c r="V31" s="1156"/>
      <c r="W31" s="1156"/>
      <c r="X31" s="1156"/>
      <c r="Y31" s="1156"/>
      <c r="Z31" s="1156"/>
      <c r="AA31" s="1156"/>
      <c r="AB31" s="1156"/>
      <c r="AC31" s="1156"/>
      <c r="AD31" s="1156"/>
      <c r="AE31" s="1156"/>
      <c r="AF31" s="1156"/>
      <c r="AG31" s="1156"/>
      <c r="AH31" s="1156"/>
      <c r="AI31" s="1156"/>
      <c r="AJ31" s="1156"/>
      <c r="AK31" s="1156"/>
      <c r="AL31" s="1156"/>
      <c r="AM31" s="1156"/>
      <c r="AN31" s="1156"/>
      <c r="AO31" s="1156"/>
      <c r="AP31" s="1156"/>
      <c r="AQ31" s="1156"/>
      <c r="AR31" s="1156"/>
      <c r="AS31" s="1156"/>
      <c r="AT31" s="1156"/>
    </row>
    <row r="33" spans="1:46" ht="15" customHeight="1">
      <c r="A33" s="1108" t="s">
        <v>436</v>
      </c>
      <c r="B33" s="1108"/>
      <c r="C33" s="1108"/>
      <c r="D33" s="1108"/>
      <c r="E33" s="1108"/>
      <c r="F33" s="1108"/>
      <c r="G33" s="1108"/>
      <c r="H33" s="1108"/>
      <c r="I33" s="1108"/>
      <c r="J33" s="1108"/>
      <c r="K33" s="1108"/>
      <c r="L33" s="1108"/>
      <c r="M33" s="1108"/>
      <c r="N33" s="1108"/>
      <c r="O33" s="1108"/>
      <c r="P33" s="1108"/>
      <c r="Q33" s="1108"/>
      <c r="R33" s="1108"/>
      <c r="S33" s="1108"/>
      <c r="T33" s="1108"/>
      <c r="U33" s="1108"/>
      <c r="V33" s="1108"/>
      <c r="W33" s="1108"/>
      <c r="X33" s="1108"/>
      <c r="Y33" s="1108"/>
      <c r="Z33" s="1108"/>
      <c r="AA33" s="1108"/>
      <c r="AB33" s="1108"/>
      <c r="AC33" s="1108"/>
      <c r="AD33" s="1108"/>
      <c r="AE33" s="1108"/>
      <c r="AF33" s="1108"/>
      <c r="AG33" s="1108"/>
      <c r="AH33" s="1108"/>
      <c r="AI33" s="1108"/>
      <c r="AJ33" s="1108"/>
      <c r="AK33" s="1108"/>
      <c r="AL33" s="1108"/>
      <c r="AM33" s="1108"/>
      <c r="AN33" s="1108"/>
      <c r="AO33" s="1108"/>
      <c r="AP33" s="1108"/>
      <c r="AQ33" s="1108"/>
      <c r="AR33" s="1108"/>
      <c r="AS33" s="1108"/>
      <c r="AT33" s="1108"/>
    </row>
    <row r="34" spans="1:46" ht="45" customHeight="1" thickBot="1">
      <c r="A34" s="1164" t="s">
        <v>311</v>
      </c>
      <c r="B34" s="1157" t="s">
        <v>383</v>
      </c>
      <c r="C34" s="1157" t="s">
        <v>132</v>
      </c>
      <c r="D34" s="1157" t="s">
        <v>132</v>
      </c>
      <c r="E34" s="1157" t="s">
        <v>384</v>
      </c>
      <c r="F34" s="1157" t="s">
        <v>133</v>
      </c>
      <c r="G34" s="1157" t="s">
        <v>133</v>
      </c>
      <c r="H34" s="1157" t="s">
        <v>618</v>
      </c>
      <c r="I34" s="1157" t="s">
        <v>134</v>
      </c>
      <c r="J34" s="1157" t="s">
        <v>134</v>
      </c>
      <c r="K34" s="1157" t="s">
        <v>385</v>
      </c>
      <c r="L34" s="1157" t="s">
        <v>135</v>
      </c>
      <c r="M34" s="1157" t="s">
        <v>135</v>
      </c>
      <c r="N34" s="1157" t="s">
        <v>386</v>
      </c>
      <c r="O34" s="1157" t="s">
        <v>136</v>
      </c>
      <c r="P34" s="1157" t="s">
        <v>136</v>
      </c>
      <c r="Q34" s="1157" t="s">
        <v>387</v>
      </c>
      <c r="R34" s="1157" t="s">
        <v>137</v>
      </c>
      <c r="S34" s="1157" t="s">
        <v>137</v>
      </c>
      <c r="T34" s="1157" t="s">
        <v>388</v>
      </c>
      <c r="U34" s="1157" t="s">
        <v>138</v>
      </c>
      <c r="V34" s="1157" t="s">
        <v>138</v>
      </c>
      <c r="W34" s="1157" t="s">
        <v>389</v>
      </c>
      <c r="X34" s="1157" t="s">
        <v>139</v>
      </c>
      <c r="Y34" s="1157" t="s">
        <v>139</v>
      </c>
      <c r="Z34" s="1157" t="s">
        <v>390</v>
      </c>
      <c r="AA34" s="1157" t="s">
        <v>140</v>
      </c>
      <c r="AB34" s="1157" t="s">
        <v>140</v>
      </c>
      <c r="AC34" s="1157" t="s">
        <v>391</v>
      </c>
      <c r="AD34" s="1157" t="s">
        <v>141</v>
      </c>
      <c r="AE34" s="1157" t="s">
        <v>141</v>
      </c>
      <c r="AF34" s="1157" t="s">
        <v>392</v>
      </c>
      <c r="AG34" s="1157" t="s">
        <v>142</v>
      </c>
      <c r="AH34" s="1157" t="s">
        <v>142</v>
      </c>
      <c r="AI34" s="1157" t="s">
        <v>393</v>
      </c>
      <c r="AJ34" s="1157" t="s">
        <v>143</v>
      </c>
      <c r="AK34" s="1157" t="s">
        <v>143</v>
      </c>
      <c r="AL34" s="1157" t="s">
        <v>394</v>
      </c>
      <c r="AM34" s="1157" t="s">
        <v>144</v>
      </c>
      <c r="AN34" s="1157" t="s">
        <v>144</v>
      </c>
      <c r="AO34" s="1157" t="s">
        <v>395</v>
      </c>
      <c r="AP34" s="1157" t="s">
        <v>145</v>
      </c>
      <c r="AQ34" s="1157" t="s">
        <v>145</v>
      </c>
      <c r="AR34" s="1157" t="s">
        <v>396</v>
      </c>
      <c r="AS34" s="1157" t="s">
        <v>146</v>
      </c>
      <c r="AT34" s="1163" t="s">
        <v>146</v>
      </c>
    </row>
    <row r="35" spans="1:46" ht="15" customHeight="1" thickBot="1">
      <c r="A35" s="1165" t="s">
        <v>311</v>
      </c>
      <c r="B35" s="72" t="s">
        <v>112</v>
      </c>
      <c r="C35" s="72" t="s">
        <v>82</v>
      </c>
      <c r="D35" s="73" t="s">
        <v>83</v>
      </c>
      <c r="E35" s="72" t="s">
        <v>112</v>
      </c>
      <c r="F35" s="72" t="s">
        <v>82</v>
      </c>
      <c r="G35" s="73" t="s">
        <v>83</v>
      </c>
      <c r="H35" s="72" t="s">
        <v>112</v>
      </c>
      <c r="I35" s="72" t="s">
        <v>82</v>
      </c>
      <c r="J35" s="73" t="s">
        <v>83</v>
      </c>
      <c r="K35" s="72" t="s">
        <v>112</v>
      </c>
      <c r="L35" s="72" t="s">
        <v>82</v>
      </c>
      <c r="M35" s="73" t="s">
        <v>83</v>
      </c>
      <c r="N35" s="72" t="s">
        <v>112</v>
      </c>
      <c r="O35" s="72" t="s">
        <v>82</v>
      </c>
      <c r="P35" s="73" t="s">
        <v>83</v>
      </c>
      <c r="Q35" s="72" t="s">
        <v>112</v>
      </c>
      <c r="R35" s="72" t="s">
        <v>82</v>
      </c>
      <c r="S35" s="73" t="s">
        <v>83</v>
      </c>
      <c r="T35" s="72" t="s">
        <v>112</v>
      </c>
      <c r="U35" s="72" t="s">
        <v>82</v>
      </c>
      <c r="V35" s="73" t="s">
        <v>83</v>
      </c>
      <c r="W35" s="72" t="s">
        <v>112</v>
      </c>
      <c r="X35" s="72" t="s">
        <v>82</v>
      </c>
      <c r="Y35" s="73" t="s">
        <v>83</v>
      </c>
      <c r="Z35" s="72" t="s">
        <v>112</v>
      </c>
      <c r="AA35" s="72" t="s">
        <v>82</v>
      </c>
      <c r="AB35" s="73" t="s">
        <v>83</v>
      </c>
      <c r="AC35" s="72" t="s">
        <v>112</v>
      </c>
      <c r="AD35" s="72" t="s">
        <v>82</v>
      </c>
      <c r="AE35" s="73" t="s">
        <v>83</v>
      </c>
      <c r="AF35" s="72" t="s">
        <v>112</v>
      </c>
      <c r="AG35" s="72" t="s">
        <v>82</v>
      </c>
      <c r="AH35" s="73" t="s">
        <v>83</v>
      </c>
      <c r="AI35" s="72" t="s">
        <v>112</v>
      </c>
      <c r="AJ35" s="72" t="s">
        <v>82</v>
      </c>
      <c r="AK35" s="73" t="s">
        <v>83</v>
      </c>
      <c r="AL35" s="72" t="s">
        <v>112</v>
      </c>
      <c r="AM35" s="72" t="s">
        <v>82</v>
      </c>
      <c r="AN35" s="73" t="s">
        <v>83</v>
      </c>
      <c r="AO35" s="72" t="s">
        <v>112</v>
      </c>
      <c r="AP35" s="72" t="s">
        <v>82</v>
      </c>
      <c r="AQ35" s="73" t="s">
        <v>83</v>
      </c>
      <c r="AR35" s="72" t="s">
        <v>112</v>
      </c>
      <c r="AS35" s="72" t="s">
        <v>82</v>
      </c>
      <c r="AT35" s="72" t="s">
        <v>83</v>
      </c>
    </row>
    <row r="36" spans="1:46" ht="15" customHeight="1">
      <c r="A36" s="276" t="s">
        <v>84</v>
      </c>
      <c r="B36" s="304">
        <v>26.193999618183611</v>
      </c>
      <c r="C36" s="305">
        <v>2.9525412680924021</v>
      </c>
      <c r="D36" s="306">
        <v>375</v>
      </c>
      <c r="E36" s="304">
        <v>14.848465307382691</v>
      </c>
      <c r="F36" s="305">
        <v>2.1849347896793252</v>
      </c>
      <c r="G36" s="306">
        <v>373</v>
      </c>
      <c r="H36" s="304">
        <v>29.957986497263221</v>
      </c>
      <c r="I36" s="305">
        <v>2.778612983829202</v>
      </c>
      <c r="J36" s="306">
        <v>384</v>
      </c>
      <c r="K36" s="304">
        <v>24.286504378076089</v>
      </c>
      <c r="L36" s="305">
        <v>2.7317306159743948</v>
      </c>
      <c r="M36" s="306">
        <v>375</v>
      </c>
      <c r="N36" s="304">
        <v>34.754312281938162</v>
      </c>
      <c r="O36" s="305">
        <v>2.6957472513839531</v>
      </c>
      <c r="P36" s="306">
        <v>394</v>
      </c>
      <c r="Q36" s="304">
        <v>5.4666213643494119</v>
      </c>
      <c r="R36" s="305">
        <v>1.446798924569189</v>
      </c>
      <c r="S36" s="306">
        <v>359</v>
      </c>
      <c r="T36" s="304">
        <v>31.949860153858221</v>
      </c>
      <c r="U36" s="305">
        <v>3.075933468894354</v>
      </c>
      <c r="V36" s="306">
        <v>380</v>
      </c>
      <c r="W36" s="304">
        <v>10.90798027174222</v>
      </c>
      <c r="X36" s="305">
        <v>1.767243801637838</v>
      </c>
      <c r="Y36" s="306">
        <v>367</v>
      </c>
      <c r="Z36" s="304">
        <v>21.14048279395502</v>
      </c>
      <c r="AA36" s="305">
        <v>2.5552780865023288</v>
      </c>
      <c r="AB36" s="306">
        <v>373</v>
      </c>
      <c r="AC36" s="304">
        <v>1.7278635885562601</v>
      </c>
      <c r="AD36" s="305">
        <v>0.70004347013978785</v>
      </c>
      <c r="AE36" s="306">
        <v>357</v>
      </c>
      <c r="AF36" s="304">
        <v>10.84197341747465</v>
      </c>
      <c r="AG36" s="305">
        <v>1.9624109165780339</v>
      </c>
      <c r="AH36" s="306">
        <v>360</v>
      </c>
      <c r="AI36" s="304">
        <v>26.252809974901979</v>
      </c>
      <c r="AJ36" s="305">
        <v>2.9769765989161829</v>
      </c>
      <c r="AK36" s="306">
        <v>383</v>
      </c>
      <c r="AL36" s="304">
        <v>8.7225287307394339</v>
      </c>
      <c r="AM36" s="305">
        <v>1.9042575171357681</v>
      </c>
      <c r="AN36" s="306">
        <v>362</v>
      </c>
      <c r="AO36" s="304">
        <v>4.6926316430650594</v>
      </c>
      <c r="AP36" s="305">
        <v>1.2833365251727209</v>
      </c>
      <c r="AQ36" s="306">
        <v>361</v>
      </c>
      <c r="AR36" s="304">
        <v>41.416057694870943</v>
      </c>
      <c r="AS36" s="305">
        <v>3.318452553223032</v>
      </c>
      <c r="AT36" s="307">
        <v>338</v>
      </c>
    </row>
    <row r="37" spans="1:46" ht="15" customHeight="1">
      <c r="A37" s="281" t="s">
        <v>85</v>
      </c>
      <c r="B37" s="309">
        <v>23.625050056398461</v>
      </c>
      <c r="C37" s="310">
        <v>2.574377449662558</v>
      </c>
      <c r="D37" s="311">
        <v>528</v>
      </c>
      <c r="E37" s="309">
        <v>14.686830527562369</v>
      </c>
      <c r="F37" s="310">
        <v>2.0365677495979591</v>
      </c>
      <c r="G37" s="311">
        <v>513</v>
      </c>
      <c r="H37" s="309">
        <v>28.914625290282899</v>
      </c>
      <c r="I37" s="310">
        <v>2.2982059769774681</v>
      </c>
      <c r="J37" s="311">
        <v>521</v>
      </c>
      <c r="K37" s="309">
        <v>18.714639004855609</v>
      </c>
      <c r="L37" s="310">
        <v>2.187639183948813</v>
      </c>
      <c r="M37" s="311">
        <v>519</v>
      </c>
      <c r="N37" s="309">
        <v>36.101556117740678</v>
      </c>
      <c r="O37" s="310">
        <v>2.4493524648516338</v>
      </c>
      <c r="P37" s="311">
        <v>529</v>
      </c>
      <c r="Q37" s="309">
        <v>10.959511339249829</v>
      </c>
      <c r="R37" s="310">
        <v>2.0906349735755949</v>
      </c>
      <c r="S37" s="311">
        <v>510</v>
      </c>
      <c r="T37" s="309">
        <v>27.029275263196691</v>
      </c>
      <c r="U37" s="310">
        <v>2.4735159310386381</v>
      </c>
      <c r="V37" s="311">
        <v>519</v>
      </c>
      <c r="W37" s="309">
        <v>15.81358560928984</v>
      </c>
      <c r="X37" s="310">
        <v>1.838801841761996</v>
      </c>
      <c r="Y37" s="311">
        <v>516</v>
      </c>
      <c r="Z37" s="309">
        <v>22.952221453027288</v>
      </c>
      <c r="AA37" s="310">
        <v>2.1450022267877609</v>
      </c>
      <c r="AB37" s="311">
        <v>514</v>
      </c>
      <c r="AC37" s="309">
        <v>7.5438485506712203</v>
      </c>
      <c r="AD37" s="310">
        <v>1.3872245782864081</v>
      </c>
      <c r="AE37" s="311">
        <v>501</v>
      </c>
      <c r="AF37" s="309">
        <v>17.24645531713184</v>
      </c>
      <c r="AG37" s="310">
        <v>2.2705827231599032</v>
      </c>
      <c r="AH37" s="311">
        <v>511</v>
      </c>
      <c r="AI37" s="309">
        <v>33.958213628703326</v>
      </c>
      <c r="AJ37" s="310">
        <v>2.9744163757092821</v>
      </c>
      <c r="AK37" s="311">
        <v>545</v>
      </c>
      <c r="AL37" s="309">
        <v>7.8662864964308703</v>
      </c>
      <c r="AM37" s="310">
        <v>1.250928215368265</v>
      </c>
      <c r="AN37" s="311">
        <v>507</v>
      </c>
      <c r="AO37" s="309">
        <v>3.6343889919741539</v>
      </c>
      <c r="AP37" s="310">
        <v>0.92397258303905572</v>
      </c>
      <c r="AQ37" s="311">
        <v>500</v>
      </c>
      <c r="AR37" s="309">
        <v>37.004669338323843</v>
      </c>
      <c r="AS37" s="310">
        <v>2.7072978284795588</v>
      </c>
      <c r="AT37" s="312">
        <v>445</v>
      </c>
    </row>
    <row r="38" spans="1:46" ht="15" customHeight="1">
      <c r="A38" s="276" t="s">
        <v>86</v>
      </c>
      <c r="B38" s="304">
        <v>27.062072088815022</v>
      </c>
      <c r="C38" s="305">
        <v>5.7500387922321448</v>
      </c>
      <c r="D38" s="306">
        <v>103</v>
      </c>
      <c r="E38" s="304">
        <v>9.6628396773992868</v>
      </c>
      <c r="F38" s="305">
        <v>3.2652849142704139</v>
      </c>
      <c r="G38" s="306">
        <v>101</v>
      </c>
      <c r="H38" s="304">
        <v>37.570139712488441</v>
      </c>
      <c r="I38" s="305">
        <v>6.5308848588796966</v>
      </c>
      <c r="J38" s="306">
        <v>105</v>
      </c>
      <c r="K38" s="304">
        <v>28.442919065665439</v>
      </c>
      <c r="L38" s="305">
        <v>6.6260661695905876</v>
      </c>
      <c r="M38" s="306">
        <v>109</v>
      </c>
      <c r="N38" s="304">
        <v>26.240197729686631</v>
      </c>
      <c r="O38" s="305">
        <v>5.2414057019492617</v>
      </c>
      <c r="P38" s="306">
        <v>101</v>
      </c>
      <c r="Q38" s="304">
        <v>9.0368580584884111</v>
      </c>
      <c r="R38" s="305">
        <v>2.7381382142503838</v>
      </c>
      <c r="S38" s="306">
        <v>102</v>
      </c>
      <c r="T38" s="304">
        <v>30.096530325293109</v>
      </c>
      <c r="U38" s="305">
        <v>5.0103633949794144</v>
      </c>
      <c r="V38" s="306">
        <v>101</v>
      </c>
      <c r="W38" s="304">
        <v>8.4674095154132356</v>
      </c>
      <c r="X38" s="305">
        <v>2.9312588653064702</v>
      </c>
      <c r="Y38" s="306">
        <v>104</v>
      </c>
      <c r="Z38" s="304">
        <v>15.78532033220813</v>
      </c>
      <c r="AA38" s="305">
        <v>4.7010303370189623</v>
      </c>
      <c r="AB38" s="306">
        <v>99</v>
      </c>
      <c r="AC38" s="304">
        <v>3.1356865668844112</v>
      </c>
      <c r="AD38" s="305">
        <v>1.9233800303195181</v>
      </c>
      <c r="AE38" s="306">
        <v>98</v>
      </c>
      <c r="AF38" s="304">
        <v>22.580754591547571</v>
      </c>
      <c r="AG38" s="305">
        <v>5.4129819917382278</v>
      </c>
      <c r="AH38" s="306">
        <v>101</v>
      </c>
      <c r="AI38" s="304">
        <v>29.203622177751161</v>
      </c>
      <c r="AJ38" s="305">
        <v>5.1340817338190359</v>
      </c>
      <c r="AK38" s="306">
        <v>102</v>
      </c>
      <c r="AL38" s="304">
        <v>6.5389245922215453</v>
      </c>
      <c r="AM38" s="305">
        <v>3.159748538833536</v>
      </c>
      <c r="AN38" s="306">
        <v>100</v>
      </c>
      <c r="AO38" s="304">
        <v>0.87983782434818436</v>
      </c>
      <c r="AP38" s="305">
        <v>0.52839616831435909</v>
      </c>
      <c r="AQ38" s="306">
        <v>98</v>
      </c>
      <c r="AR38" s="304">
        <v>41.09537982106778</v>
      </c>
      <c r="AS38" s="305">
        <v>6.7168089443434749</v>
      </c>
      <c r="AT38" s="307">
        <v>99</v>
      </c>
    </row>
    <row r="39" spans="1:46" ht="15" customHeight="1">
      <c r="A39" s="281" t="s">
        <v>87</v>
      </c>
      <c r="B39" s="309">
        <v>46.30813376624242</v>
      </c>
      <c r="C39" s="310">
        <v>4.1007388347938143</v>
      </c>
      <c r="D39" s="311">
        <v>229</v>
      </c>
      <c r="E39" s="309">
        <v>16.333631483184</v>
      </c>
      <c r="F39" s="310">
        <v>3.152147061734432</v>
      </c>
      <c r="G39" s="311">
        <v>218</v>
      </c>
      <c r="H39" s="309">
        <v>27.51127828263548</v>
      </c>
      <c r="I39" s="310">
        <v>3.8137588416231529</v>
      </c>
      <c r="J39" s="311">
        <v>215</v>
      </c>
      <c r="K39" s="309">
        <v>21.64763880496</v>
      </c>
      <c r="L39" s="310">
        <v>3.6972505122147861</v>
      </c>
      <c r="M39" s="311">
        <v>214</v>
      </c>
      <c r="N39" s="309">
        <v>29.651348679388011</v>
      </c>
      <c r="O39" s="310">
        <v>3.3908815996007031</v>
      </c>
      <c r="P39" s="311">
        <v>224</v>
      </c>
      <c r="Q39" s="309">
        <v>11.595304507825681</v>
      </c>
      <c r="R39" s="310">
        <v>3.0436511214430308</v>
      </c>
      <c r="S39" s="311">
        <v>204</v>
      </c>
      <c r="T39" s="309">
        <v>25.39721139620746</v>
      </c>
      <c r="U39" s="310">
        <v>3.89808124666233</v>
      </c>
      <c r="V39" s="311">
        <v>211</v>
      </c>
      <c r="W39" s="309">
        <v>11.246151136469789</v>
      </c>
      <c r="X39" s="310">
        <v>3.2102920907701158</v>
      </c>
      <c r="Y39" s="311">
        <v>204</v>
      </c>
      <c r="Z39" s="309">
        <v>26.014804741150851</v>
      </c>
      <c r="AA39" s="310">
        <v>3.4427846635173709</v>
      </c>
      <c r="AB39" s="311">
        <v>205</v>
      </c>
      <c r="AC39" s="309">
        <v>4.4074569055346018</v>
      </c>
      <c r="AD39" s="310">
        <v>1.7936839266323941</v>
      </c>
      <c r="AE39" s="311">
        <v>203</v>
      </c>
      <c r="AF39" s="309">
        <v>9.8837903406501262</v>
      </c>
      <c r="AG39" s="310">
        <v>2.6714082180386982</v>
      </c>
      <c r="AH39" s="311">
        <v>197</v>
      </c>
      <c r="AI39" s="309">
        <v>31.87329863928386</v>
      </c>
      <c r="AJ39" s="310">
        <v>3.78366315785519</v>
      </c>
      <c r="AK39" s="311">
        <v>210</v>
      </c>
      <c r="AL39" s="309">
        <v>5.4466816019879101</v>
      </c>
      <c r="AM39" s="310">
        <v>1.6409327365430519</v>
      </c>
      <c r="AN39" s="311">
        <v>202</v>
      </c>
      <c r="AO39" s="309">
        <v>4.9174938533983168</v>
      </c>
      <c r="AP39" s="310">
        <v>1.779819076012793</v>
      </c>
      <c r="AQ39" s="311">
        <v>204</v>
      </c>
      <c r="AR39" s="309">
        <v>49.179211503935768</v>
      </c>
      <c r="AS39" s="310">
        <v>3.9888134983265688</v>
      </c>
      <c r="AT39" s="312">
        <v>188</v>
      </c>
    </row>
    <row r="40" spans="1:46" ht="15" customHeight="1">
      <c r="A40" s="276" t="s">
        <v>88</v>
      </c>
      <c r="B40" s="304">
        <v>40.810114998264382</v>
      </c>
      <c r="C40" s="305">
        <v>5.7664265525484311</v>
      </c>
      <c r="D40" s="306">
        <v>79</v>
      </c>
      <c r="E40" s="304">
        <v>14.103075309518079</v>
      </c>
      <c r="F40" s="305">
        <v>4.3047900833046171</v>
      </c>
      <c r="G40" s="306">
        <v>74</v>
      </c>
      <c r="H40" s="304">
        <v>28.030421088163362</v>
      </c>
      <c r="I40" s="305">
        <v>4.709528868090386</v>
      </c>
      <c r="J40" s="306">
        <v>75</v>
      </c>
      <c r="K40" s="304">
        <v>16.865286840736321</v>
      </c>
      <c r="L40" s="305">
        <v>4.6065591486739326</v>
      </c>
      <c r="M40" s="306">
        <v>73</v>
      </c>
      <c r="N40" s="304">
        <v>26.180589426192959</v>
      </c>
      <c r="O40" s="305">
        <v>5.146409129057246</v>
      </c>
      <c r="P40" s="306">
        <v>75</v>
      </c>
      <c r="Q40" s="304">
        <v>9.2547429693126659</v>
      </c>
      <c r="R40" s="305">
        <v>4.0541558318029738</v>
      </c>
      <c r="S40" s="306">
        <v>71</v>
      </c>
      <c r="T40" s="304">
        <v>21.23031486043871</v>
      </c>
      <c r="U40" s="305">
        <v>5.0357625421665873</v>
      </c>
      <c r="V40" s="306">
        <v>74</v>
      </c>
      <c r="W40" s="304">
        <v>4.9829545696984541</v>
      </c>
      <c r="X40" s="305">
        <v>2.8457165033388621</v>
      </c>
      <c r="Y40" s="306">
        <v>71</v>
      </c>
      <c r="Z40" s="304">
        <v>25.27926990451725</v>
      </c>
      <c r="AA40" s="305">
        <v>5.2451469813908442</v>
      </c>
      <c r="AB40" s="306">
        <v>75</v>
      </c>
      <c r="AC40" s="304">
        <v>4.838104898006466</v>
      </c>
      <c r="AD40" s="305">
        <v>3.1667789651267122</v>
      </c>
      <c r="AE40" s="306">
        <v>72</v>
      </c>
      <c r="AF40" s="304">
        <v>17.534154892697462</v>
      </c>
      <c r="AG40" s="305">
        <v>5.8537481896359349</v>
      </c>
      <c r="AH40" s="306">
        <v>71</v>
      </c>
      <c r="AI40" s="304">
        <v>36.267313862409843</v>
      </c>
      <c r="AJ40" s="305">
        <v>7.1361594463041227</v>
      </c>
      <c r="AK40" s="306">
        <v>75</v>
      </c>
      <c r="AL40" s="304">
        <v>6.1342304981150617</v>
      </c>
      <c r="AM40" s="305">
        <v>2.8124057870598951</v>
      </c>
      <c r="AN40" s="306">
        <v>70</v>
      </c>
      <c r="AO40" s="304">
        <v>8.3553811948314376</v>
      </c>
      <c r="AP40" s="305">
        <v>2.9181573859642329</v>
      </c>
      <c r="AQ40" s="306">
        <v>73</v>
      </c>
      <c r="AR40" s="304">
        <v>36.536336651460132</v>
      </c>
      <c r="AS40" s="305">
        <v>7.7843688591464799</v>
      </c>
      <c r="AT40" s="307">
        <v>64</v>
      </c>
    </row>
    <row r="41" spans="1:46" ht="15" customHeight="1">
      <c r="A41" s="281" t="s">
        <v>89</v>
      </c>
      <c r="B41" s="309">
        <v>33.367819354708892</v>
      </c>
      <c r="C41" s="310">
        <v>10.03425073604437</v>
      </c>
      <c r="D41" s="311">
        <v>46</v>
      </c>
      <c r="E41" s="309">
        <v>13.02096719859941</v>
      </c>
      <c r="F41" s="310">
        <v>5.8522059849278376</v>
      </c>
      <c r="G41" s="311">
        <v>44</v>
      </c>
      <c r="H41" s="309">
        <v>35.599675879382907</v>
      </c>
      <c r="I41" s="310">
        <v>8.3824991706767893</v>
      </c>
      <c r="J41" s="311">
        <v>48</v>
      </c>
      <c r="K41" s="309">
        <v>28.827952977938128</v>
      </c>
      <c r="L41" s="310">
        <v>7.9236525496470174</v>
      </c>
      <c r="M41" s="311">
        <v>45</v>
      </c>
      <c r="N41" s="309">
        <v>48.549095674175398</v>
      </c>
      <c r="O41" s="310">
        <v>7.4946379305251121</v>
      </c>
      <c r="P41" s="311">
        <v>45</v>
      </c>
      <c r="Q41" s="309">
        <v>12.17292541469924</v>
      </c>
      <c r="R41" s="310">
        <v>5.2530642071307359</v>
      </c>
      <c r="S41" s="311">
        <v>42</v>
      </c>
      <c r="T41" s="309">
        <v>37.049870127697929</v>
      </c>
      <c r="U41" s="310">
        <v>6.8143754874796114</v>
      </c>
      <c r="V41" s="311">
        <v>45</v>
      </c>
      <c r="W41" s="309">
        <v>4.7291569247729033</v>
      </c>
      <c r="X41" s="310">
        <v>3.1894284930129699</v>
      </c>
      <c r="Y41" s="311">
        <v>41</v>
      </c>
      <c r="Z41" s="309">
        <v>20.098138152769639</v>
      </c>
      <c r="AA41" s="310">
        <v>6.9997040201896272</v>
      </c>
      <c r="AB41" s="311">
        <v>43</v>
      </c>
      <c r="AC41" s="309">
        <v>2.6068694746035481</v>
      </c>
      <c r="AD41" s="310">
        <v>2.5946612296193918</v>
      </c>
      <c r="AE41" s="311">
        <v>42</v>
      </c>
      <c r="AF41" s="309">
        <v>25.229262950722671</v>
      </c>
      <c r="AG41" s="310">
        <v>6.0951070338185174</v>
      </c>
      <c r="AH41" s="311">
        <v>44</v>
      </c>
      <c r="AI41" s="309">
        <v>24.786684255374631</v>
      </c>
      <c r="AJ41" s="310">
        <v>6.3740760946823407</v>
      </c>
      <c r="AK41" s="311">
        <v>46</v>
      </c>
      <c r="AL41" s="309">
        <v>15.602286390808841</v>
      </c>
      <c r="AM41" s="310">
        <v>5.7208793632856354</v>
      </c>
      <c r="AN41" s="311">
        <v>42</v>
      </c>
      <c r="AO41" s="309">
        <v>0</v>
      </c>
      <c r="AP41" s="310"/>
      <c r="AQ41" s="311">
        <v>42</v>
      </c>
      <c r="AR41" s="309">
        <v>41.920873831634239</v>
      </c>
      <c r="AS41" s="310">
        <v>9.3485372310961985</v>
      </c>
      <c r="AT41" s="312">
        <v>38</v>
      </c>
    </row>
    <row r="42" spans="1:46" ht="15" customHeight="1">
      <c r="A42" s="276" t="s">
        <v>90</v>
      </c>
      <c r="B42" s="304">
        <v>27.237152060434529</v>
      </c>
      <c r="C42" s="305">
        <v>3.0054234496909218</v>
      </c>
      <c r="D42" s="306">
        <v>350</v>
      </c>
      <c r="E42" s="304">
        <v>15.78766617249147</v>
      </c>
      <c r="F42" s="305">
        <v>2.3911136182908401</v>
      </c>
      <c r="G42" s="306">
        <v>343</v>
      </c>
      <c r="H42" s="304">
        <v>29.721819365077291</v>
      </c>
      <c r="I42" s="305">
        <v>3.3333877537420729</v>
      </c>
      <c r="J42" s="306">
        <v>356</v>
      </c>
      <c r="K42" s="304">
        <v>18.125577851581991</v>
      </c>
      <c r="L42" s="305">
        <v>2.6901713738913848</v>
      </c>
      <c r="M42" s="306">
        <v>334</v>
      </c>
      <c r="N42" s="304">
        <v>32.43108390756985</v>
      </c>
      <c r="O42" s="305">
        <v>2.890104307764997</v>
      </c>
      <c r="P42" s="306">
        <v>355</v>
      </c>
      <c r="Q42" s="304">
        <v>5.4149996703258747</v>
      </c>
      <c r="R42" s="305">
        <v>1.31013055847506</v>
      </c>
      <c r="S42" s="306">
        <v>332</v>
      </c>
      <c r="T42" s="304">
        <v>25.670058749807652</v>
      </c>
      <c r="U42" s="305">
        <v>2.900133747280647</v>
      </c>
      <c r="V42" s="306">
        <v>345</v>
      </c>
      <c r="W42" s="304">
        <v>9.246682910020624</v>
      </c>
      <c r="X42" s="305">
        <v>1.8717493314316369</v>
      </c>
      <c r="Y42" s="306">
        <v>340</v>
      </c>
      <c r="Z42" s="304">
        <v>16.94833442747975</v>
      </c>
      <c r="AA42" s="305">
        <v>2.3921194757098649</v>
      </c>
      <c r="AB42" s="306">
        <v>343</v>
      </c>
      <c r="AC42" s="304">
        <v>6.4720359637506597</v>
      </c>
      <c r="AD42" s="305">
        <v>1.662716534870003</v>
      </c>
      <c r="AE42" s="306">
        <v>336</v>
      </c>
      <c r="AF42" s="304">
        <v>17.473806935441829</v>
      </c>
      <c r="AG42" s="305">
        <v>2.3700799134731279</v>
      </c>
      <c r="AH42" s="306">
        <v>343</v>
      </c>
      <c r="AI42" s="304">
        <v>24.164419380216611</v>
      </c>
      <c r="AJ42" s="305">
        <v>3.008278801692152</v>
      </c>
      <c r="AK42" s="306">
        <v>354</v>
      </c>
      <c r="AL42" s="304">
        <v>3.5179402459194522</v>
      </c>
      <c r="AM42" s="305">
        <v>1.164729724820295</v>
      </c>
      <c r="AN42" s="306">
        <v>333</v>
      </c>
      <c r="AO42" s="304">
        <v>3.0943798456811029</v>
      </c>
      <c r="AP42" s="305">
        <v>0.93071690389758144</v>
      </c>
      <c r="AQ42" s="306">
        <v>335</v>
      </c>
      <c r="AR42" s="304">
        <v>46.250064208416482</v>
      </c>
      <c r="AS42" s="305">
        <v>3.2760917113400581</v>
      </c>
      <c r="AT42" s="307">
        <v>319</v>
      </c>
    </row>
    <row r="43" spans="1:46" ht="15" customHeight="1">
      <c r="A43" s="281" t="s">
        <v>91</v>
      </c>
      <c r="B43" s="309">
        <v>26.412481581182782</v>
      </c>
      <c r="C43" s="310">
        <v>3.5315393808755049</v>
      </c>
      <c r="D43" s="311">
        <v>186</v>
      </c>
      <c r="E43" s="309">
        <v>16.470946235825391</v>
      </c>
      <c r="F43" s="310">
        <v>3.118180557383627</v>
      </c>
      <c r="G43" s="311">
        <v>182</v>
      </c>
      <c r="H43" s="309">
        <v>25.214657956517069</v>
      </c>
      <c r="I43" s="310">
        <v>3.7145916892763822</v>
      </c>
      <c r="J43" s="311">
        <v>190</v>
      </c>
      <c r="K43" s="309">
        <v>30.566195772238459</v>
      </c>
      <c r="L43" s="310">
        <v>3.7667127246614078</v>
      </c>
      <c r="M43" s="311">
        <v>187</v>
      </c>
      <c r="N43" s="309">
        <v>44.552856170941787</v>
      </c>
      <c r="O43" s="310">
        <v>3.8807749369979132</v>
      </c>
      <c r="P43" s="311">
        <v>183</v>
      </c>
      <c r="Q43" s="309">
        <v>12.095894040178059</v>
      </c>
      <c r="R43" s="310">
        <v>3.7497055386087381</v>
      </c>
      <c r="S43" s="311">
        <v>179</v>
      </c>
      <c r="T43" s="309">
        <v>32.407954166227078</v>
      </c>
      <c r="U43" s="310">
        <v>4.444794022519158</v>
      </c>
      <c r="V43" s="311">
        <v>189</v>
      </c>
      <c r="W43" s="309">
        <v>13.387073657071911</v>
      </c>
      <c r="X43" s="310">
        <v>3.2631621215531221</v>
      </c>
      <c r="Y43" s="311">
        <v>183</v>
      </c>
      <c r="Z43" s="309">
        <v>25.649012552248891</v>
      </c>
      <c r="AA43" s="310">
        <v>3.8852403188806308</v>
      </c>
      <c r="AB43" s="311">
        <v>185</v>
      </c>
      <c r="AC43" s="309">
        <v>5.0044932083640568</v>
      </c>
      <c r="AD43" s="310">
        <v>1.948596741450153</v>
      </c>
      <c r="AE43" s="311">
        <v>179</v>
      </c>
      <c r="AF43" s="309">
        <v>10.628325934003509</v>
      </c>
      <c r="AG43" s="310">
        <v>3.0560224291308611</v>
      </c>
      <c r="AH43" s="311">
        <v>178</v>
      </c>
      <c r="AI43" s="309">
        <v>37.020754421583689</v>
      </c>
      <c r="AJ43" s="310">
        <v>5.1464014545577612</v>
      </c>
      <c r="AK43" s="311">
        <v>193</v>
      </c>
      <c r="AL43" s="309">
        <v>7.8095043085828824</v>
      </c>
      <c r="AM43" s="310">
        <v>3.308116137467207</v>
      </c>
      <c r="AN43" s="311">
        <v>181</v>
      </c>
      <c r="AO43" s="309">
        <v>2.9645576910016649</v>
      </c>
      <c r="AP43" s="310">
        <v>1.5388258488809941</v>
      </c>
      <c r="AQ43" s="311">
        <v>182</v>
      </c>
      <c r="AR43" s="309">
        <v>29.933504863649372</v>
      </c>
      <c r="AS43" s="310">
        <v>4.7487993920790696</v>
      </c>
      <c r="AT43" s="312">
        <v>155</v>
      </c>
    </row>
    <row r="44" spans="1:46" ht="15" customHeight="1">
      <c r="A44" s="276" t="s">
        <v>92</v>
      </c>
      <c r="B44" s="304">
        <v>45.967505740751733</v>
      </c>
      <c r="C44" s="305">
        <v>3.3128371683637559</v>
      </c>
      <c r="D44" s="306">
        <v>362</v>
      </c>
      <c r="E44" s="304">
        <v>12.779681109723411</v>
      </c>
      <c r="F44" s="305">
        <v>2.4256347354563719</v>
      </c>
      <c r="G44" s="306">
        <v>340</v>
      </c>
      <c r="H44" s="304">
        <v>28.910194680776829</v>
      </c>
      <c r="I44" s="305">
        <v>3.1175966391915231</v>
      </c>
      <c r="J44" s="306">
        <v>349</v>
      </c>
      <c r="K44" s="304">
        <v>21.68061545020467</v>
      </c>
      <c r="L44" s="305">
        <v>2.9323344965306992</v>
      </c>
      <c r="M44" s="306">
        <v>345</v>
      </c>
      <c r="N44" s="304">
        <v>29.8982067412059</v>
      </c>
      <c r="O44" s="305">
        <v>2.7723594966783058</v>
      </c>
      <c r="P44" s="306">
        <v>348</v>
      </c>
      <c r="Q44" s="304">
        <v>10.102889673728241</v>
      </c>
      <c r="R44" s="305">
        <v>1.8826900775487221</v>
      </c>
      <c r="S44" s="306">
        <v>341</v>
      </c>
      <c r="T44" s="304">
        <v>29.588387039096069</v>
      </c>
      <c r="U44" s="305">
        <v>3.1826723623491269</v>
      </c>
      <c r="V44" s="306">
        <v>348</v>
      </c>
      <c r="W44" s="304">
        <v>11.70201701983471</v>
      </c>
      <c r="X44" s="305">
        <v>2.286402271760378</v>
      </c>
      <c r="Y44" s="306">
        <v>340</v>
      </c>
      <c r="Z44" s="304">
        <v>19.902516666087379</v>
      </c>
      <c r="AA44" s="305">
        <v>2.5186314556242468</v>
      </c>
      <c r="AB44" s="306">
        <v>344</v>
      </c>
      <c r="AC44" s="304">
        <v>5.5807133512171276</v>
      </c>
      <c r="AD44" s="305">
        <v>1.4325376132697309</v>
      </c>
      <c r="AE44" s="306">
        <v>336</v>
      </c>
      <c r="AF44" s="304">
        <v>18.976612676762951</v>
      </c>
      <c r="AG44" s="305">
        <v>2.9135445778546951</v>
      </c>
      <c r="AH44" s="306">
        <v>340</v>
      </c>
      <c r="AI44" s="304">
        <v>28.84041057525048</v>
      </c>
      <c r="AJ44" s="305">
        <v>3.0303431738852691</v>
      </c>
      <c r="AK44" s="306">
        <v>341</v>
      </c>
      <c r="AL44" s="304">
        <v>4.5043554559157313</v>
      </c>
      <c r="AM44" s="305">
        <v>1.251227249486637</v>
      </c>
      <c r="AN44" s="306">
        <v>335</v>
      </c>
      <c r="AO44" s="304">
        <v>1.902933448073536</v>
      </c>
      <c r="AP44" s="305">
        <v>0.88818008344800847</v>
      </c>
      <c r="AQ44" s="306">
        <v>336</v>
      </c>
      <c r="AR44" s="304">
        <v>36.422695890931763</v>
      </c>
      <c r="AS44" s="305">
        <v>3.0011848752358272</v>
      </c>
      <c r="AT44" s="307">
        <v>309</v>
      </c>
    </row>
    <row r="45" spans="1:46" ht="15" customHeight="1">
      <c r="A45" s="281" t="s">
        <v>93</v>
      </c>
      <c r="B45" s="309">
        <v>26.599496832024201</v>
      </c>
      <c r="C45" s="310">
        <v>2.5762789957570789</v>
      </c>
      <c r="D45" s="311">
        <v>420</v>
      </c>
      <c r="E45" s="309">
        <v>16.056210255346318</v>
      </c>
      <c r="F45" s="310">
        <v>2.397170883172</v>
      </c>
      <c r="G45" s="311">
        <v>409</v>
      </c>
      <c r="H45" s="309">
        <v>31.046621090764528</v>
      </c>
      <c r="I45" s="310">
        <v>2.573241488536461</v>
      </c>
      <c r="J45" s="311">
        <v>421</v>
      </c>
      <c r="K45" s="309">
        <v>16.843692428803649</v>
      </c>
      <c r="L45" s="310">
        <v>2.3228063352635391</v>
      </c>
      <c r="M45" s="311">
        <v>417</v>
      </c>
      <c r="N45" s="309">
        <v>30.94585117198611</v>
      </c>
      <c r="O45" s="310">
        <v>2.950324005437742</v>
      </c>
      <c r="P45" s="311">
        <v>426</v>
      </c>
      <c r="Q45" s="309">
        <v>10.25379667760591</v>
      </c>
      <c r="R45" s="310">
        <v>2.158587751586305</v>
      </c>
      <c r="S45" s="311">
        <v>405</v>
      </c>
      <c r="T45" s="309">
        <v>20.25558226882108</v>
      </c>
      <c r="U45" s="310">
        <v>2.4236249945084771</v>
      </c>
      <c r="V45" s="311">
        <v>415</v>
      </c>
      <c r="W45" s="309">
        <v>8.9894378540441675</v>
      </c>
      <c r="X45" s="310">
        <v>1.646172792229323</v>
      </c>
      <c r="Y45" s="311">
        <v>409</v>
      </c>
      <c r="Z45" s="309">
        <v>19.573543195211411</v>
      </c>
      <c r="AA45" s="310">
        <v>2.0871345352793091</v>
      </c>
      <c r="AB45" s="311">
        <v>412</v>
      </c>
      <c r="AC45" s="309">
        <v>4.388148295504446</v>
      </c>
      <c r="AD45" s="310">
        <v>1.0287747035929451</v>
      </c>
      <c r="AE45" s="311">
        <v>401</v>
      </c>
      <c r="AF45" s="309">
        <v>12.79197542025093</v>
      </c>
      <c r="AG45" s="310">
        <v>1.743385699302175</v>
      </c>
      <c r="AH45" s="311">
        <v>406</v>
      </c>
      <c r="AI45" s="309">
        <v>26.210284769428689</v>
      </c>
      <c r="AJ45" s="310">
        <v>2.3597777770735422</v>
      </c>
      <c r="AK45" s="311">
        <v>429</v>
      </c>
      <c r="AL45" s="309">
        <v>8.2632510391194192</v>
      </c>
      <c r="AM45" s="310">
        <v>1.5189274018529231</v>
      </c>
      <c r="AN45" s="311">
        <v>407</v>
      </c>
      <c r="AO45" s="309">
        <v>3.4134885431609612</v>
      </c>
      <c r="AP45" s="310">
        <v>0.89810500256499382</v>
      </c>
      <c r="AQ45" s="311">
        <v>405</v>
      </c>
      <c r="AR45" s="309">
        <v>42.074759944781889</v>
      </c>
      <c r="AS45" s="310">
        <v>2.7921053029529919</v>
      </c>
      <c r="AT45" s="312">
        <v>354</v>
      </c>
    </row>
    <row r="46" spans="1:46" ht="15" customHeight="1">
      <c r="A46" s="276" t="s">
        <v>94</v>
      </c>
      <c r="B46" s="304">
        <v>35.118619449321777</v>
      </c>
      <c r="C46" s="305">
        <v>3.820462700844387</v>
      </c>
      <c r="D46" s="306">
        <v>355</v>
      </c>
      <c r="E46" s="304">
        <v>10.9717668470873</v>
      </c>
      <c r="F46" s="305">
        <v>1.974442784531532</v>
      </c>
      <c r="G46" s="306">
        <v>334</v>
      </c>
      <c r="H46" s="304">
        <v>24.77283035043191</v>
      </c>
      <c r="I46" s="305">
        <v>3.339221724928803</v>
      </c>
      <c r="J46" s="306">
        <v>335</v>
      </c>
      <c r="K46" s="304">
        <v>16.352984422601271</v>
      </c>
      <c r="L46" s="305">
        <v>2.3113894193076781</v>
      </c>
      <c r="M46" s="306">
        <v>347</v>
      </c>
      <c r="N46" s="304">
        <v>27.869249365301361</v>
      </c>
      <c r="O46" s="305">
        <v>2.897984210809029</v>
      </c>
      <c r="P46" s="306">
        <v>328</v>
      </c>
      <c r="Q46" s="304">
        <v>5.4119529196207141</v>
      </c>
      <c r="R46" s="305">
        <v>1.5835833508517929</v>
      </c>
      <c r="S46" s="306">
        <v>331</v>
      </c>
      <c r="T46" s="304">
        <v>20.706630361569701</v>
      </c>
      <c r="U46" s="305">
        <v>3.0207683798740832</v>
      </c>
      <c r="V46" s="306">
        <v>335</v>
      </c>
      <c r="W46" s="304">
        <v>7.9458159167863922</v>
      </c>
      <c r="X46" s="305">
        <v>2.019194990702097</v>
      </c>
      <c r="Y46" s="306">
        <v>330</v>
      </c>
      <c r="Z46" s="304">
        <v>19.661525345211899</v>
      </c>
      <c r="AA46" s="305">
        <v>3.277104320556036</v>
      </c>
      <c r="AB46" s="306">
        <v>336</v>
      </c>
      <c r="AC46" s="304">
        <v>5.1662365189822337</v>
      </c>
      <c r="AD46" s="305">
        <v>1.7484787351399289</v>
      </c>
      <c r="AE46" s="306">
        <v>326</v>
      </c>
      <c r="AF46" s="304">
        <v>11.7181143519198</v>
      </c>
      <c r="AG46" s="305">
        <v>2.0752745793266181</v>
      </c>
      <c r="AH46" s="306">
        <v>333</v>
      </c>
      <c r="AI46" s="304">
        <v>26.507937581689401</v>
      </c>
      <c r="AJ46" s="305">
        <v>2.9655091001617828</v>
      </c>
      <c r="AK46" s="306">
        <v>342</v>
      </c>
      <c r="AL46" s="304">
        <v>6.2979543448602779</v>
      </c>
      <c r="AM46" s="305">
        <v>1.4165557179702211</v>
      </c>
      <c r="AN46" s="306">
        <v>328</v>
      </c>
      <c r="AO46" s="304">
        <v>4.5138260050273358</v>
      </c>
      <c r="AP46" s="305">
        <v>1.2843259238602709</v>
      </c>
      <c r="AQ46" s="306">
        <v>331</v>
      </c>
      <c r="AR46" s="304">
        <v>52.511684244675457</v>
      </c>
      <c r="AS46" s="305">
        <v>2.936951172438595</v>
      </c>
      <c r="AT46" s="307">
        <v>318</v>
      </c>
    </row>
    <row r="47" spans="1:46" ht="15" customHeight="1">
      <c r="A47" s="281" t="s">
        <v>95</v>
      </c>
      <c r="B47" s="309">
        <v>19.227266465468212</v>
      </c>
      <c r="C47" s="310">
        <v>3.7115688841405698</v>
      </c>
      <c r="D47" s="311">
        <v>107</v>
      </c>
      <c r="E47" s="309">
        <v>16.06025549597971</v>
      </c>
      <c r="F47" s="310">
        <v>3.7929174699243728</v>
      </c>
      <c r="G47" s="311">
        <v>108</v>
      </c>
      <c r="H47" s="309">
        <v>25.47294378491765</v>
      </c>
      <c r="I47" s="310">
        <v>5.2565519096557294</v>
      </c>
      <c r="J47" s="311">
        <v>105</v>
      </c>
      <c r="K47" s="309">
        <v>11.29431556377955</v>
      </c>
      <c r="L47" s="310">
        <v>3.1819203823218238</v>
      </c>
      <c r="M47" s="311">
        <v>105</v>
      </c>
      <c r="N47" s="309">
        <v>38.454702365543319</v>
      </c>
      <c r="O47" s="310">
        <v>5.0988715269046256</v>
      </c>
      <c r="P47" s="311">
        <v>106</v>
      </c>
      <c r="Q47" s="309">
        <v>2.6831083819963988</v>
      </c>
      <c r="R47" s="310">
        <v>1.952168957758152</v>
      </c>
      <c r="S47" s="311">
        <v>103</v>
      </c>
      <c r="T47" s="309">
        <v>21.524644611264119</v>
      </c>
      <c r="U47" s="310">
        <v>4.9125242082244078</v>
      </c>
      <c r="V47" s="311">
        <v>104</v>
      </c>
      <c r="W47" s="309">
        <v>7.0077484121868121</v>
      </c>
      <c r="X47" s="310">
        <v>2.753763065431035</v>
      </c>
      <c r="Y47" s="311">
        <v>101</v>
      </c>
      <c r="Z47" s="309">
        <v>14.226781125063169</v>
      </c>
      <c r="AA47" s="310">
        <v>3.5319176029015522</v>
      </c>
      <c r="AB47" s="311">
        <v>105</v>
      </c>
      <c r="AC47" s="309">
        <v>7.1453146781765966</v>
      </c>
      <c r="AD47" s="310">
        <v>2.360219804972199</v>
      </c>
      <c r="AE47" s="311">
        <v>102</v>
      </c>
      <c r="AF47" s="309">
        <v>5.4843391162754287</v>
      </c>
      <c r="AG47" s="310">
        <v>2.4208933241901489</v>
      </c>
      <c r="AH47" s="311">
        <v>101</v>
      </c>
      <c r="AI47" s="309">
        <v>30.588147700586131</v>
      </c>
      <c r="AJ47" s="310">
        <v>5.1287934308514052</v>
      </c>
      <c r="AK47" s="311">
        <v>103</v>
      </c>
      <c r="AL47" s="309">
        <v>5.4676822780338608</v>
      </c>
      <c r="AM47" s="310">
        <v>2.286494563084807</v>
      </c>
      <c r="AN47" s="311">
        <v>102</v>
      </c>
      <c r="AO47" s="309">
        <v>3.833075941611948</v>
      </c>
      <c r="AP47" s="310">
        <v>1.989707077771405</v>
      </c>
      <c r="AQ47" s="311">
        <v>101</v>
      </c>
      <c r="AR47" s="309">
        <v>46.001458183878192</v>
      </c>
      <c r="AS47" s="310">
        <v>5.7365817347403727</v>
      </c>
      <c r="AT47" s="312">
        <v>96</v>
      </c>
    </row>
    <row r="48" spans="1:46" ht="15" customHeight="1">
      <c r="A48" s="276" t="s">
        <v>96</v>
      </c>
      <c r="B48" s="304">
        <v>21.821934017278721</v>
      </c>
      <c r="C48" s="305">
        <v>4.0219350192108489</v>
      </c>
      <c r="D48" s="306">
        <v>255</v>
      </c>
      <c r="E48" s="304">
        <v>15.87112973395506</v>
      </c>
      <c r="F48" s="305">
        <v>2.816369827545441</v>
      </c>
      <c r="G48" s="306">
        <v>256</v>
      </c>
      <c r="H48" s="304">
        <v>33.799304427482433</v>
      </c>
      <c r="I48" s="305">
        <v>3.7174872319079588</v>
      </c>
      <c r="J48" s="306">
        <v>258</v>
      </c>
      <c r="K48" s="304">
        <v>18.688841707045221</v>
      </c>
      <c r="L48" s="305">
        <v>2.637997738010605</v>
      </c>
      <c r="M48" s="306">
        <v>259</v>
      </c>
      <c r="N48" s="304">
        <v>41.112476909698273</v>
      </c>
      <c r="O48" s="305">
        <v>3.931907703277965</v>
      </c>
      <c r="P48" s="306">
        <v>259</v>
      </c>
      <c r="Q48" s="304">
        <v>4.3667161506305678</v>
      </c>
      <c r="R48" s="305">
        <v>1.4207015375565151</v>
      </c>
      <c r="S48" s="306">
        <v>247</v>
      </c>
      <c r="T48" s="304">
        <v>26.50058301929937</v>
      </c>
      <c r="U48" s="305">
        <v>3.0974658740408518</v>
      </c>
      <c r="V48" s="306">
        <v>255</v>
      </c>
      <c r="W48" s="304">
        <v>11.51565944071835</v>
      </c>
      <c r="X48" s="305">
        <v>2.5472819041826722</v>
      </c>
      <c r="Y48" s="306">
        <v>255</v>
      </c>
      <c r="Z48" s="304">
        <v>20.984788730408791</v>
      </c>
      <c r="AA48" s="305">
        <v>2.9471876016443121</v>
      </c>
      <c r="AB48" s="306">
        <v>251</v>
      </c>
      <c r="AC48" s="304">
        <v>5.5706042173073413</v>
      </c>
      <c r="AD48" s="305">
        <v>2.0185207325454009</v>
      </c>
      <c r="AE48" s="306">
        <v>249</v>
      </c>
      <c r="AF48" s="304">
        <v>15.69043890288096</v>
      </c>
      <c r="AG48" s="305">
        <v>2.5491659282000279</v>
      </c>
      <c r="AH48" s="306">
        <v>255</v>
      </c>
      <c r="AI48" s="304">
        <v>23.287674065634871</v>
      </c>
      <c r="AJ48" s="305">
        <v>2.8759686132138249</v>
      </c>
      <c r="AK48" s="306">
        <v>257</v>
      </c>
      <c r="AL48" s="304">
        <v>14.07531199740883</v>
      </c>
      <c r="AM48" s="305">
        <v>2.335978869875015</v>
      </c>
      <c r="AN48" s="306">
        <v>253</v>
      </c>
      <c r="AO48" s="304">
        <v>3.2149707968082231</v>
      </c>
      <c r="AP48" s="305">
        <v>1.2911958802189201</v>
      </c>
      <c r="AQ48" s="306">
        <v>250</v>
      </c>
      <c r="AR48" s="304">
        <v>45.254861804151624</v>
      </c>
      <c r="AS48" s="305">
        <v>3.303714027861048</v>
      </c>
      <c r="AT48" s="307">
        <v>213</v>
      </c>
    </row>
    <row r="49" spans="1:46" ht="15" customHeight="1">
      <c r="A49" s="281" t="s">
        <v>97</v>
      </c>
      <c r="B49" s="309">
        <v>19.03577448912451</v>
      </c>
      <c r="C49" s="310">
        <v>4.1089326080804778</v>
      </c>
      <c r="D49" s="311">
        <v>167</v>
      </c>
      <c r="E49" s="309">
        <v>20.574251380304691</v>
      </c>
      <c r="F49" s="310">
        <v>4.539684055254221</v>
      </c>
      <c r="G49" s="311">
        <v>174</v>
      </c>
      <c r="H49" s="309">
        <v>32.909778783622897</v>
      </c>
      <c r="I49" s="310">
        <v>4.7675715692767113</v>
      </c>
      <c r="J49" s="311">
        <v>172</v>
      </c>
      <c r="K49" s="309">
        <v>14.42617823095463</v>
      </c>
      <c r="L49" s="310">
        <v>2.774256083781927</v>
      </c>
      <c r="M49" s="311">
        <v>171</v>
      </c>
      <c r="N49" s="309">
        <v>35.265178770913849</v>
      </c>
      <c r="O49" s="310">
        <v>4.3794387205940577</v>
      </c>
      <c r="P49" s="311">
        <v>175</v>
      </c>
      <c r="Q49" s="309">
        <v>4.1163104893173807</v>
      </c>
      <c r="R49" s="310">
        <v>1.563166554515723</v>
      </c>
      <c r="S49" s="311">
        <v>162</v>
      </c>
      <c r="T49" s="309">
        <v>24.5927716892901</v>
      </c>
      <c r="U49" s="310">
        <v>4.4710076799651466</v>
      </c>
      <c r="V49" s="311">
        <v>170</v>
      </c>
      <c r="W49" s="309">
        <v>12.07476154651399</v>
      </c>
      <c r="X49" s="310">
        <v>3.100798313003819</v>
      </c>
      <c r="Y49" s="311">
        <v>161</v>
      </c>
      <c r="Z49" s="309">
        <v>11.956851354286041</v>
      </c>
      <c r="AA49" s="310">
        <v>3.0280011375021729</v>
      </c>
      <c r="AB49" s="311">
        <v>160</v>
      </c>
      <c r="AC49" s="309">
        <v>4.3978625537776352</v>
      </c>
      <c r="AD49" s="310">
        <v>3.082148092895955</v>
      </c>
      <c r="AE49" s="311">
        <v>158</v>
      </c>
      <c r="AF49" s="309">
        <v>20.457367209438139</v>
      </c>
      <c r="AG49" s="310">
        <v>5.0203991083841304</v>
      </c>
      <c r="AH49" s="311">
        <v>166</v>
      </c>
      <c r="AI49" s="309">
        <v>17.936069432996931</v>
      </c>
      <c r="AJ49" s="310">
        <v>3.7033868409148338</v>
      </c>
      <c r="AK49" s="311">
        <v>164</v>
      </c>
      <c r="AL49" s="309">
        <v>1.005928762186064</v>
      </c>
      <c r="AM49" s="310">
        <v>0.73122174345706215</v>
      </c>
      <c r="AN49" s="311">
        <v>160</v>
      </c>
      <c r="AO49" s="309">
        <v>5.8592885294941377</v>
      </c>
      <c r="AP49" s="310">
        <v>2.089655762440664</v>
      </c>
      <c r="AQ49" s="311">
        <v>162</v>
      </c>
      <c r="AR49" s="309">
        <v>45.608551473151167</v>
      </c>
      <c r="AS49" s="310">
        <v>4.1191398632934</v>
      </c>
      <c r="AT49" s="312">
        <v>151</v>
      </c>
    </row>
    <row r="50" spans="1:46" ht="15" customHeight="1">
      <c r="A50" s="276" t="s">
        <v>98</v>
      </c>
      <c r="B50" s="304">
        <v>24.400941485892961</v>
      </c>
      <c r="C50" s="305">
        <v>3.3713008447012531</v>
      </c>
      <c r="D50" s="306">
        <v>230</v>
      </c>
      <c r="E50" s="304">
        <v>11.355437766887301</v>
      </c>
      <c r="F50" s="305">
        <v>2.2899261251749219</v>
      </c>
      <c r="G50" s="306">
        <v>225</v>
      </c>
      <c r="H50" s="304">
        <v>31.291785125317968</v>
      </c>
      <c r="I50" s="305">
        <v>3.2978432038196051</v>
      </c>
      <c r="J50" s="306">
        <v>233</v>
      </c>
      <c r="K50" s="304">
        <v>14.339856184473179</v>
      </c>
      <c r="L50" s="305">
        <v>2.8880224317827521</v>
      </c>
      <c r="M50" s="306">
        <v>225</v>
      </c>
      <c r="N50" s="304">
        <v>32.439663088060307</v>
      </c>
      <c r="O50" s="305">
        <v>3.7995131178128081</v>
      </c>
      <c r="P50" s="306">
        <v>234</v>
      </c>
      <c r="Q50" s="304">
        <v>10.7723246849762</v>
      </c>
      <c r="R50" s="305">
        <v>3.2120210742745421</v>
      </c>
      <c r="S50" s="306">
        <v>222</v>
      </c>
      <c r="T50" s="304">
        <v>22.221297301014051</v>
      </c>
      <c r="U50" s="305">
        <v>3.6007827553763572</v>
      </c>
      <c r="V50" s="306">
        <v>223</v>
      </c>
      <c r="W50" s="304">
        <v>7.6081332875739562</v>
      </c>
      <c r="X50" s="305">
        <v>2.1587373180505871</v>
      </c>
      <c r="Y50" s="306">
        <v>222</v>
      </c>
      <c r="Z50" s="304">
        <v>21.291332418565929</v>
      </c>
      <c r="AA50" s="305">
        <v>3.3237193680464689</v>
      </c>
      <c r="AB50" s="306">
        <v>222</v>
      </c>
      <c r="AC50" s="304">
        <v>3.8452902361179571</v>
      </c>
      <c r="AD50" s="305">
        <v>1.401163536937726</v>
      </c>
      <c r="AE50" s="306">
        <v>223</v>
      </c>
      <c r="AF50" s="304">
        <v>13.87947627753663</v>
      </c>
      <c r="AG50" s="305">
        <v>2.838794890327391</v>
      </c>
      <c r="AH50" s="306">
        <v>223</v>
      </c>
      <c r="AI50" s="304">
        <v>28.718701520652019</v>
      </c>
      <c r="AJ50" s="305">
        <v>4.1401134367973116</v>
      </c>
      <c r="AK50" s="306">
        <v>233</v>
      </c>
      <c r="AL50" s="304">
        <v>8.238696881841733</v>
      </c>
      <c r="AM50" s="305">
        <v>2.5372368128401779</v>
      </c>
      <c r="AN50" s="306">
        <v>222</v>
      </c>
      <c r="AO50" s="304">
        <v>2.4636784237955922</v>
      </c>
      <c r="AP50" s="305">
        <v>1.108532101106273</v>
      </c>
      <c r="AQ50" s="306">
        <v>221</v>
      </c>
      <c r="AR50" s="304">
        <v>49.102894438489791</v>
      </c>
      <c r="AS50" s="305">
        <v>3.9971750411984459</v>
      </c>
      <c r="AT50" s="307">
        <v>202</v>
      </c>
    </row>
    <row r="51" spans="1:46" ht="15" customHeight="1" thickBot="1">
      <c r="A51" s="286" t="s">
        <v>99</v>
      </c>
      <c r="B51" s="319">
        <v>22.588474968132068</v>
      </c>
      <c r="C51" s="320">
        <v>3.8020400527520359</v>
      </c>
      <c r="D51" s="321">
        <v>203</v>
      </c>
      <c r="E51" s="319">
        <v>12.55999957532627</v>
      </c>
      <c r="F51" s="320">
        <v>3.075663791182663</v>
      </c>
      <c r="G51" s="321">
        <v>201</v>
      </c>
      <c r="H51" s="319">
        <v>35.544867184272881</v>
      </c>
      <c r="I51" s="320">
        <v>4.9135600882914643</v>
      </c>
      <c r="J51" s="321">
        <v>209</v>
      </c>
      <c r="K51" s="319">
        <v>22.70771157458611</v>
      </c>
      <c r="L51" s="320">
        <v>4.4225941633978323</v>
      </c>
      <c r="M51" s="321">
        <v>207</v>
      </c>
      <c r="N51" s="319">
        <v>26.37614112858342</v>
      </c>
      <c r="O51" s="320">
        <v>3.537434822325118</v>
      </c>
      <c r="P51" s="321">
        <v>205</v>
      </c>
      <c r="Q51" s="319">
        <v>10.95837651858473</v>
      </c>
      <c r="R51" s="320">
        <v>2.9304474363925519</v>
      </c>
      <c r="S51" s="321">
        <v>198</v>
      </c>
      <c r="T51" s="319">
        <v>21.54721684948165</v>
      </c>
      <c r="U51" s="320">
        <v>3.727068480385626</v>
      </c>
      <c r="V51" s="321">
        <v>207</v>
      </c>
      <c r="W51" s="319">
        <v>18.026864161268499</v>
      </c>
      <c r="X51" s="320">
        <v>3.5105414774458601</v>
      </c>
      <c r="Y51" s="321">
        <v>203</v>
      </c>
      <c r="Z51" s="319">
        <v>24.323915607480831</v>
      </c>
      <c r="AA51" s="320">
        <v>4.1747117320032139</v>
      </c>
      <c r="AB51" s="321">
        <v>200</v>
      </c>
      <c r="AC51" s="319">
        <v>6.0468333698143679</v>
      </c>
      <c r="AD51" s="320">
        <v>2.0206704004847889</v>
      </c>
      <c r="AE51" s="321">
        <v>197</v>
      </c>
      <c r="AF51" s="319">
        <v>20.01852726451407</v>
      </c>
      <c r="AG51" s="320">
        <v>3.580012816729917</v>
      </c>
      <c r="AH51" s="321">
        <v>203</v>
      </c>
      <c r="AI51" s="319">
        <v>32.057847089874542</v>
      </c>
      <c r="AJ51" s="320">
        <v>4.0364378896651969</v>
      </c>
      <c r="AK51" s="321">
        <v>206</v>
      </c>
      <c r="AL51" s="319">
        <v>5.7164647599959606</v>
      </c>
      <c r="AM51" s="320">
        <v>1.7398685013636579</v>
      </c>
      <c r="AN51" s="321">
        <v>195</v>
      </c>
      <c r="AO51" s="319">
        <v>4.0947192175591809</v>
      </c>
      <c r="AP51" s="320">
        <v>1.9364402982275151</v>
      </c>
      <c r="AQ51" s="321">
        <v>195</v>
      </c>
      <c r="AR51" s="319">
        <v>45.56733772753639</v>
      </c>
      <c r="AS51" s="320">
        <v>4.8824728830545903</v>
      </c>
      <c r="AT51" s="322">
        <v>174</v>
      </c>
    </row>
    <row r="52" spans="1:46" ht="15" customHeight="1">
      <c r="A52" s="291" t="s">
        <v>100</v>
      </c>
      <c r="B52" s="332">
        <v>29.947502499916361</v>
      </c>
      <c r="C52" s="333">
        <v>1.1404423700696531</v>
      </c>
      <c r="D52" s="334">
        <v>2852</v>
      </c>
      <c r="E52" s="332">
        <v>14.32087896561179</v>
      </c>
      <c r="F52" s="333">
        <v>0.88835241828538714</v>
      </c>
      <c r="G52" s="334">
        <v>2763</v>
      </c>
      <c r="H52" s="332">
        <v>29.407123942769552</v>
      </c>
      <c r="I52" s="333">
        <v>1.087976476122938</v>
      </c>
      <c r="J52" s="334">
        <v>2827</v>
      </c>
      <c r="K52" s="332">
        <v>19.24683597024011</v>
      </c>
      <c r="L52" s="333">
        <v>0.98827208925928567</v>
      </c>
      <c r="M52" s="334">
        <v>2785</v>
      </c>
      <c r="N52" s="332">
        <v>32.692245882704718</v>
      </c>
      <c r="O52" s="333">
        <v>1.0934741622843649</v>
      </c>
      <c r="P52" s="334">
        <v>2840</v>
      </c>
      <c r="Q52" s="332">
        <v>8.5635978165206232</v>
      </c>
      <c r="R52" s="333">
        <v>0.76167440658493535</v>
      </c>
      <c r="S52" s="334">
        <v>2716</v>
      </c>
      <c r="T52" s="332">
        <v>25.971727643725831</v>
      </c>
      <c r="U52" s="333">
        <v>1.1074793971756021</v>
      </c>
      <c r="V52" s="334">
        <v>2788</v>
      </c>
      <c r="W52" s="332">
        <v>10.80582996955715</v>
      </c>
      <c r="X52" s="333">
        <v>0.73723402249099046</v>
      </c>
      <c r="Y52" s="334">
        <v>2737</v>
      </c>
      <c r="Z52" s="332">
        <v>20.322523596040671</v>
      </c>
      <c r="AA52" s="333">
        <v>0.93952349023470416</v>
      </c>
      <c r="AB52" s="334">
        <v>2767</v>
      </c>
      <c r="AC52" s="332">
        <v>5.0275113542492624</v>
      </c>
      <c r="AD52" s="333">
        <v>0.4945978346448755</v>
      </c>
      <c r="AE52" s="334">
        <v>2696</v>
      </c>
      <c r="AF52" s="332">
        <v>14.87655645722983</v>
      </c>
      <c r="AG52" s="333">
        <v>0.87533203151789851</v>
      </c>
      <c r="AH52" s="334">
        <v>2732</v>
      </c>
      <c r="AI52" s="332">
        <v>28.180581973041129</v>
      </c>
      <c r="AJ52" s="333">
        <v>1.1311464404609739</v>
      </c>
      <c r="AK52" s="334">
        <v>2851</v>
      </c>
      <c r="AL52" s="332">
        <v>7.0410566815725799</v>
      </c>
      <c r="AM52" s="333">
        <v>0.59082477936538735</v>
      </c>
      <c r="AN52" s="334">
        <v>2708</v>
      </c>
      <c r="AO52" s="332">
        <v>3.458014458869453</v>
      </c>
      <c r="AP52" s="333">
        <v>0.39607878458475781</v>
      </c>
      <c r="AQ52" s="334">
        <v>2705</v>
      </c>
      <c r="AR52" s="332">
        <v>41.989567849598401</v>
      </c>
      <c r="AS52" s="333">
        <v>1.16994396700702</v>
      </c>
      <c r="AT52" s="335">
        <v>2483</v>
      </c>
    </row>
    <row r="53" spans="1:46" ht="15" customHeight="1">
      <c r="A53" s="291" t="s">
        <v>101</v>
      </c>
      <c r="B53" s="332">
        <v>28.249515343767548</v>
      </c>
      <c r="C53" s="333">
        <v>1.8689243963228961</v>
      </c>
      <c r="D53" s="334">
        <v>1143</v>
      </c>
      <c r="E53" s="332">
        <v>15.508474604683981</v>
      </c>
      <c r="F53" s="333">
        <v>1.3802424742112029</v>
      </c>
      <c r="G53" s="334">
        <v>1132</v>
      </c>
      <c r="H53" s="332">
        <v>31.723325209893769</v>
      </c>
      <c r="I53" s="333">
        <v>1.8629228332394601</v>
      </c>
      <c r="J53" s="334">
        <v>1149</v>
      </c>
      <c r="K53" s="332">
        <v>22.417284880908909</v>
      </c>
      <c r="L53" s="333">
        <v>1.6314606076456259</v>
      </c>
      <c r="M53" s="334">
        <v>1147</v>
      </c>
      <c r="N53" s="332">
        <v>35.102893105737998</v>
      </c>
      <c r="O53" s="333">
        <v>1.7662086676276041</v>
      </c>
      <c r="P53" s="334">
        <v>1147</v>
      </c>
      <c r="Q53" s="332">
        <v>8.3736472527613692</v>
      </c>
      <c r="R53" s="333">
        <v>1.0970273695935071</v>
      </c>
      <c r="S53" s="334">
        <v>1092</v>
      </c>
      <c r="T53" s="332">
        <v>26.987988449180609</v>
      </c>
      <c r="U53" s="333">
        <v>1.675905412918272</v>
      </c>
      <c r="V53" s="334">
        <v>1133</v>
      </c>
      <c r="W53" s="332">
        <v>12.071084868659129</v>
      </c>
      <c r="X53" s="333">
        <v>1.2821672127141079</v>
      </c>
      <c r="Y53" s="334">
        <v>1110</v>
      </c>
      <c r="Z53" s="332">
        <v>21.325252171669501</v>
      </c>
      <c r="AA53" s="333">
        <v>1.526558176350219</v>
      </c>
      <c r="AB53" s="334">
        <v>1100</v>
      </c>
      <c r="AC53" s="332">
        <v>4.8297954750514158</v>
      </c>
      <c r="AD53" s="333">
        <v>0.89611730330322115</v>
      </c>
      <c r="AE53" s="334">
        <v>1084</v>
      </c>
      <c r="AF53" s="332">
        <v>15.722582450045589</v>
      </c>
      <c r="AG53" s="333">
        <v>1.4400459528483021</v>
      </c>
      <c r="AH53" s="334">
        <v>1100</v>
      </c>
      <c r="AI53" s="332">
        <v>28.34679093359016</v>
      </c>
      <c r="AJ53" s="333">
        <v>1.680119880359527</v>
      </c>
      <c r="AK53" s="334">
        <v>1132</v>
      </c>
      <c r="AL53" s="332">
        <v>7.9390379844696257</v>
      </c>
      <c r="AM53" s="333">
        <v>1.0579160628860449</v>
      </c>
      <c r="AN53" s="334">
        <v>1091</v>
      </c>
      <c r="AO53" s="332">
        <v>3.615371986906426</v>
      </c>
      <c r="AP53" s="333">
        <v>0.65646225019035886</v>
      </c>
      <c r="AQ53" s="334">
        <v>1091</v>
      </c>
      <c r="AR53" s="332">
        <v>43.144373313071391</v>
      </c>
      <c r="AS53" s="333">
        <v>1.900001076646564</v>
      </c>
      <c r="AT53" s="335">
        <v>980</v>
      </c>
    </row>
    <row r="54" spans="1:46" ht="15" customHeight="1">
      <c r="A54" s="296" t="s">
        <v>102</v>
      </c>
      <c r="B54" s="324">
        <v>29.60064006476976</v>
      </c>
      <c r="C54" s="325">
        <v>0.98410368477352383</v>
      </c>
      <c r="D54" s="326">
        <v>3995</v>
      </c>
      <c r="E54" s="324">
        <v>14.56656664556327</v>
      </c>
      <c r="F54" s="325">
        <v>0.76009845139779353</v>
      </c>
      <c r="G54" s="326">
        <v>3895</v>
      </c>
      <c r="H54" s="324">
        <v>29.88629187988408</v>
      </c>
      <c r="I54" s="325">
        <v>0.94573646286923374</v>
      </c>
      <c r="J54" s="326">
        <v>3976</v>
      </c>
      <c r="K54" s="324">
        <v>19.90366788739091</v>
      </c>
      <c r="L54" s="325">
        <v>0.85376388175457574</v>
      </c>
      <c r="M54" s="326">
        <v>3932</v>
      </c>
      <c r="N54" s="324">
        <v>33.184472058912597</v>
      </c>
      <c r="O54" s="325">
        <v>0.94106922130588966</v>
      </c>
      <c r="P54" s="326">
        <v>3987</v>
      </c>
      <c r="Q54" s="324">
        <v>8.5249312443788057</v>
      </c>
      <c r="R54" s="325">
        <v>0.64641703802013128</v>
      </c>
      <c r="S54" s="326">
        <v>3808</v>
      </c>
      <c r="T54" s="324">
        <v>26.180616663475909</v>
      </c>
      <c r="U54" s="325">
        <v>0.94485831721622759</v>
      </c>
      <c r="V54" s="326">
        <v>3921</v>
      </c>
      <c r="W54" s="324">
        <v>11.06608691897296</v>
      </c>
      <c r="X54" s="325">
        <v>0.6421830515910828</v>
      </c>
      <c r="Y54" s="326">
        <v>3847</v>
      </c>
      <c r="Z54" s="324">
        <v>20.52499241289372</v>
      </c>
      <c r="AA54" s="325">
        <v>0.81054527775258323</v>
      </c>
      <c r="AB54" s="326">
        <v>3867</v>
      </c>
      <c r="AC54" s="324">
        <v>4.9872620019372356</v>
      </c>
      <c r="AD54" s="325">
        <v>0.43411355115664252</v>
      </c>
      <c r="AE54" s="326">
        <v>3780</v>
      </c>
      <c r="AF54" s="324">
        <v>15.0486235843148</v>
      </c>
      <c r="AG54" s="325">
        <v>0.75614438168426934</v>
      </c>
      <c r="AH54" s="326">
        <v>3832</v>
      </c>
      <c r="AI54" s="324">
        <v>28.214150748642769</v>
      </c>
      <c r="AJ54" s="325">
        <v>0.96437010039298587</v>
      </c>
      <c r="AK54" s="326">
        <v>3983</v>
      </c>
      <c r="AL54" s="324">
        <v>7.2242710512512467</v>
      </c>
      <c r="AM54" s="325">
        <v>0.51787447655151586</v>
      </c>
      <c r="AN54" s="326">
        <v>3799</v>
      </c>
      <c r="AO54" s="324">
        <v>3.4900895361411259</v>
      </c>
      <c r="AP54" s="325">
        <v>0.34259004628429768</v>
      </c>
      <c r="AQ54" s="326">
        <v>3796</v>
      </c>
      <c r="AR54" s="324">
        <v>42.222319175648011</v>
      </c>
      <c r="AS54" s="325">
        <v>1.0098977453022731</v>
      </c>
      <c r="AT54" s="327">
        <v>3463</v>
      </c>
    </row>
    <row r="55" spans="1:46" ht="15" customHeight="1">
      <c r="A55" s="1162" t="s">
        <v>435</v>
      </c>
      <c r="B55" s="1162" t="s">
        <v>152</v>
      </c>
      <c r="C55" s="1162" t="s">
        <v>152</v>
      </c>
      <c r="D55" s="1162" t="s">
        <v>152</v>
      </c>
      <c r="E55" s="1162" t="s">
        <v>152</v>
      </c>
      <c r="F55" s="1162" t="s">
        <v>152</v>
      </c>
      <c r="G55" s="1162" t="s">
        <v>152</v>
      </c>
      <c r="H55" s="1162" t="s">
        <v>152</v>
      </c>
      <c r="I55" s="1162" t="s">
        <v>152</v>
      </c>
      <c r="J55" s="1162" t="s">
        <v>152</v>
      </c>
      <c r="K55" s="1162" t="s">
        <v>152</v>
      </c>
      <c r="L55" s="1162" t="s">
        <v>152</v>
      </c>
      <c r="M55" s="1162" t="s">
        <v>152</v>
      </c>
      <c r="N55" s="1162" t="s">
        <v>152</v>
      </c>
      <c r="O55" s="1162" t="s">
        <v>152</v>
      </c>
      <c r="P55" s="1162" t="s">
        <v>152</v>
      </c>
      <c r="Q55" s="1162" t="s">
        <v>152</v>
      </c>
      <c r="R55" s="1162" t="s">
        <v>152</v>
      </c>
      <c r="S55" s="1162" t="s">
        <v>152</v>
      </c>
      <c r="T55" s="1162" t="s">
        <v>152</v>
      </c>
      <c r="U55" s="1162" t="s">
        <v>152</v>
      </c>
      <c r="V55" s="1162" t="s">
        <v>152</v>
      </c>
      <c r="W55" s="1162" t="s">
        <v>152</v>
      </c>
      <c r="X55" s="1162" t="s">
        <v>152</v>
      </c>
      <c r="Y55" s="1162" t="s">
        <v>152</v>
      </c>
      <c r="Z55" s="1162" t="s">
        <v>152</v>
      </c>
      <c r="AA55" s="1162" t="s">
        <v>152</v>
      </c>
      <c r="AB55" s="1162" t="s">
        <v>152</v>
      </c>
      <c r="AC55" s="1162" t="s">
        <v>152</v>
      </c>
      <c r="AD55" s="1162" t="s">
        <v>152</v>
      </c>
      <c r="AE55" s="1162" t="s">
        <v>152</v>
      </c>
      <c r="AF55" s="1162" t="s">
        <v>152</v>
      </c>
      <c r="AG55" s="1162" t="s">
        <v>152</v>
      </c>
      <c r="AH55" s="1162" t="s">
        <v>152</v>
      </c>
      <c r="AI55" s="1162" t="s">
        <v>152</v>
      </c>
      <c r="AJ55" s="1162" t="s">
        <v>152</v>
      </c>
      <c r="AK55" s="1162" t="s">
        <v>152</v>
      </c>
      <c r="AL55" s="1162" t="s">
        <v>152</v>
      </c>
      <c r="AM55" s="1162" t="s">
        <v>152</v>
      </c>
      <c r="AN55" s="1162" t="s">
        <v>152</v>
      </c>
      <c r="AO55" s="1162" t="s">
        <v>152</v>
      </c>
      <c r="AP55" s="1162" t="s">
        <v>152</v>
      </c>
      <c r="AQ55" s="1162" t="s">
        <v>152</v>
      </c>
      <c r="AR55" s="1162" t="s">
        <v>152</v>
      </c>
      <c r="AS55" s="1162" t="s">
        <v>152</v>
      </c>
      <c r="AT55" s="1162" t="s">
        <v>152</v>
      </c>
    </row>
    <row r="56" spans="1:46" ht="15" customHeight="1">
      <c r="A56" s="1162" t="s">
        <v>154</v>
      </c>
      <c r="B56" s="1162" t="s">
        <v>154</v>
      </c>
      <c r="C56" s="1162" t="s">
        <v>154</v>
      </c>
      <c r="D56" s="1162" t="s">
        <v>154</v>
      </c>
      <c r="E56" s="1162" t="s">
        <v>154</v>
      </c>
      <c r="F56" s="1162" t="s">
        <v>154</v>
      </c>
      <c r="G56" s="1162" t="s">
        <v>154</v>
      </c>
      <c r="H56" s="1162" t="s">
        <v>154</v>
      </c>
      <c r="I56" s="1162" t="s">
        <v>154</v>
      </c>
      <c r="J56" s="1162" t="s">
        <v>154</v>
      </c>
      <c r="K56" s="1162" t="s">
        <v>154</v>
      </c>
      <c r="L56" s="1162" t="s">
        <v>154</v>
      </c>
      <c r="M56" s="1162" t="s">
        <v>154</v>
      </c>
      <c r="N56" s="1162" t="s">
        <v>154</v>
      </c>
      <c r="O56" s="1162" t="s">
        <v>154</v>
      </c>
      <c r="P56" s="1162" t="s">
        <v>154</v>
      </c>
      <c r="Q56" s="1162" t="s">
        <v>154</v>
      </c>
      <c r="R56" s="1162" t="s">
        <v>154</v>
      </c>
      <c r="S56" s="1162" t="s">
        <v>154</v>
      </c>
      <c r="T56" s="1162" t="s">
        <v>154</v>
      </c>
      <c r="U56" s="1162" t="s">
        <v>154</v>
      </c>
      <c r="V56" s="1162" t="s">
        <v>154</v>
      </c>
      <c r="W56" s="1162" t="s">
        <v>154</v>
      </c>
      <c r="X56" s="1162" t="s">
        <v>154</v>
      </c>
      <c r="Y56" s="1162" t="s">
        <v>154</v>
      </c>
      <c r="Z56" s="1162" t="s">
        <v>154</v>
      </c>
      <c r="AA56" s="1162" t="s">
        <v>154</v>
      </c>
      <c r="AB56" s="1162" t="s">
        <v>154</v>
      </c>
      <c r="AC56" s="1162" t="s">
        <v>154</v>
      </c>
      <c r="AD56" s="1162" t="s">
        <v>154</v>
      </c>
      <c r="AE56" s="1162" t="s">
        <v>154</v>
      </c>
      <c r="AF56" s="1162" t="s">
        <v>154</v>
      </c>
      <c r="AG56" s="1162" t="s">
        <v>154</v>
      </c>
      <c r="AH56" s="1162" t="s">
        <v>154</v>
      </c>
      <c r="AI56" s="1162" t="s">
        <v>154</v>
      </c>
      <c r="AJ56" s="1162" t="s">
        <v>154</v>
      </c>
      <c r="AK56" s="1162" t="s">
        <v>154</v>
      </c>
      <c r="AL56" s="1162" t="s">
        <v>154</v>
      </c>
      <c r="AM56" s="1162" t="s">
        <v>154</v>
      </c>
      <c r="AN56" s="1162" t="s">
        <v>154</v>
      </c>
      <c r="AO56" s="1162" t="s">
        <v>154</v>
      </c>
      <c r="AP56" s="1162" t="s">
        <v>154</v>
      </c>
      <c r="AQ56" s="1162" t="s">
        <v>154</v>
      </c>
      <c r="AR56" s="1162" t="s">
        <v>154</v>
      </c>
      <c r="AS56" s="1162" t="s">
        <v>154</v>
      </c>
      <c r="AT56" s="1162" t="s">
        <v>154</v>
      </c>
    </row>
  </sheetData>
  <mergeCells count="41">
    <mergeCell ref="A3:AT3"/>
    <mergeCell ref="A5:AT5"/>
    <mergeCell ref="B6:D6"/>
    <mergeCell ref="E6:G6"/>
    <mergeCell ref="H6:J6"/>
    <mergeCell ref="K6:M6"/>
    <mergeCell ref="N6:P6"/>
    <mergeCell ref="Q6:S6"/>
    <mergeCell ref="T6:V6"/>
    <mergeCell ref="W6:Y6"/>
    <mergeCell ref="Z6:AB6"/>
    <mergeCell ref="AC6:AE6"/>
    <mergeCell ref="AF6:AH6"/>
    <mergeCell ref="AI6:AK6"/>
    <mergeCell ref="AL6:AN6"/>
    <mergeCell ref="AO6:AQ6"/>
    <mergeCell ref="AO34:AQ34"/>
    <mergeCell ref="AR34:AT34"/>
    <mergeCell ref="AR6:AT6"/>
    <mergeCell ref="A27:AT27"/>
    <mergeCell ref="A28:AT28"/>
    <mergeCell ref="A29:AT29"/>
    <mergeCell ref="A31:AT31"/>
    <mergeCell ref="A6:A7"/>
    <mergeCell ref="A34:A35"/>
    <mergeCell ref="A55:AT55"/>
    <mergeCell ref="A56:AT56"/>
    <mergeCell ref="A33:AT33"/>
    <mergeCell ref="B34:D34"/>
    <mergeCell ref="E34:G34"/>
    <mergeCell ref="H34:J34"/>
    <mergeCell ref="K34:M34"/>
    <mergeCell ref="N34:P34"/>
    <mergeCell ref="Q34:S34"/>
    <mergeCell ref="T34:V34"/>
    <mergeCell ref="W34:Y34"/>
    <mergeCell ref="Z34:AB34"/>
    <mergeCell ref="AC34:AE34"/>
    <mergeCell ref="AF34:AH34"/>
    <mergeCell ref="AI34:AK34"/>
    <mergeCell ref="AL34:AN34"/>
  </mergeCells>
  <hyperlinks>
    <hyperlink ref="A1" location="Inhalt!A1" display="Zurück zum Inhalt" xr:uid="{00000000-0004-0000-1A00-000000000000}"/>
  </hyperlink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Tabelle24"/>
  <dimension ref="A1:AT57"/>
  <sheetViews>
    <sheetView zoomScale="80" zoomScaleNormal="80" workbookViewId="0">
      <pane xSplit="1" topLeftCell="B1" activePane="topRight" state="frozen"/>
      <selection pane="topRight"/>
    </sheetView>
  </sheetViews>
  <sheetFormatPr baseColWidth="10" defaultColWidth="11" defaultRowHeight="15"/>
  <cols>
    <col min="1" max="1" width="23.5" style="4" customWidth="1"/>
    <col min="2" max="22" width="11.125" style="4" customWidth="1"/>
    <col min="23" max="16384" width="11" style="4"/>
  </cols>
  <sheetData>
    <row r="1" spans="1:46">
      <c r="A1" s="647" t="s">
        <v>688</v>
      </c>
    </row>
    <row r="3" spans="1:46" s="71" customFormat="1" ht="24" customHeight="1">
      <c r="A3" s="1224">
        <v>2022</v>
      </c>
      <c r="B3" s="1224"/>
      <c r="C3" s="1224"/>
      <c r="D3" s="1224"/>
      <c r="E3" s="1224"/>
      <c r="F3" s="1224"/>
      <c r="G3" s="1224"/>
      <c r="H3" s="1224"/>
      <c r="I3" s="1224"/>
      <c r="J3" s="1224"/>
      <c r="K3" s="1224"/>
      <c r="L3" s="1224"/>
      <c r="M3" s="1224"/>
      <c r="N3" s="1224"/>
      <c r="O3" s="1224"/>
      <c r="P3" s="1224"/>
      <c r="Q3" s="1224"/>
      <c r="R3" s="1224"/>
      <c r="S3" s="1224"/>
      <c r="T3" s="1224"/>
      <c r="U3" s="1224"/>
      <c r="V3" s="1224"/>
      <c r="W3" s="1"/>
      <c r="X3" s="1"/>
      <c r="Y3" s="1"/>
      <c r="Z3" s="1"/>
      <c r="AA3" s="1"/>
      <c r="AB3" s="1"/>
      <c r="AC3" s="1"/>
      <c r="AD3" s="1"/>
      <c r="AE3" s="1"/>
      <c r="AF3" s="1"/>
      <c r="AG3" s="1"/>
      <c r="AH3" s="1"/>
      <c r="AI3" s="1"/>
      <c r="AJ3" s="1"/>
      <c r="AK3" s="1"/>
      <c r="AL3" s="1"/>
      <c r="AM3" s="1"/>
      <c r="AN3" s="1"/>
      <c r="AO3" s="1"/>
      <c r="AP3" s="1"/>
      <c r="AQ3" s="1"/>
      <c r="AR3" s="1"/>
      <c r="AS3" s="1"/>
      <c r="AT3" s="1"/>
    </row>
    <row r="5" spans="1:46">
      <c r="A5" s="10"/>
    </row>
    <row r="6" spans="1:46" ht="13.5" customHeight="1">
      <c r="A6" s="1225" t="s">
        <v>438</v>
      </c>
      <c r="B6" s="1225"/>
      <c r="C6" s="1225"/>
      <c r="D6" s="1225"/>
      <c r="E6" s="1225"/>
      <c r="F6" s="1225"/>
      <c r="G6" s="1225"/>
      <c r="H6" s="1225"/>
      <c r="I6" s="1225"/>
      <c r="J6" s="1225"/>
      <c r="K6" s="1225"/>
      <c r="L6" s="1225"/>
      <c r="M6" s="1225"/>
      <c r="N6" s="1225"/>
      <c r="O6" s="1225"/>
      <c r="P6" s="1225"/>
      <c r="Q6" s="1225"/>
      <c r="R6" s="1225"/>
      <c r="S6" s="1225"/>
      <c r="T6" s="1225"/>
      <c r="U6" s="1225"/>
      <c r="V6" s="1225"/>
    </row>
    <row r="7" spans="1:46" s="28" customFormat="1" ht="31.5" customHeight="1" thickBot="1">
      <c r="A7" s="1164" t="s">
        <v>311</v>
      </c>
      <c r="B7" s="1157" t="s">
        <v>397</v>
      </c>
      <c r="C7" s="1157" t="s">
        <v>155</v>
      </c>
      <c r="D7" s="1157" t="s">
        <v>155</v>
      </c>
      <c r="E7" s="1157" t="s">
        <v>398</v>
      </c>
      <c r="F7" s="1157" t="s">
        <v>156</v>
      </c>
      <c r="G7" s="1157" t="s">
        <v>156</v>
      </c>
      <c r="H7" s="1157" t="s">
        <v>399</v>
      </c>
      <c r="I7" s="1157" t="s">
        <v>157</v>
      </c>
      <c r="J7" s="1157" t="s">
        <v>157</v>
      </c>
      <c r="K7" s="1157" t="s">
        <v>400</v>
      </c>
      <c r="L7" s="1157" t="s">
        <v>158</v>
      </c>
      <c r="M7" s="1157" t="s">
        <v>158</v>
      </c>
      <c r="N7" s="1157" t="s">
        <v>401</v>
      </c>
      <c r="O7" s="1157" t="s">
        <v>159</v>
      </c>
      <c r="P7" s="1157" t="s">
        <v>159</v>
      </c>
      <c r="Q7" s="1157" t="s">
        <v>402</v>
      </c>
      <c r="R7" s="1157" t="s">
        <v>160</v>
      </c>
      <c r="S7" s="1157" t="s">
        <v>160</v>
      </c>
      <c r="T7" s="1157" t="s">
        <v>403</v>
      </c>
      <c r="U7" s="1157" t="s">
        <v>161</v>
      </c>
      <c r="V7" s="1163" t="s">
        <v>161</v>
      </c>
    </row>
    <row r="8" spans="1:46" ht="15" customHeight="1" thickBot="1">
      <c r="A8" s="1165" t="s">
        <v>311</v>
      </c>
      <c r="B8" s="72" t="s">
        <v>112</v>
      </c>
      <c r="C8" s="72" t="s">
        <v>82</v>
      </c>
      <c r="D8" s="73" t="s">
        <v>83</v>
      </c>
      <c r="E8" s="72" t="s">
        <v>112</v>
      </c>
      <c r="F8" s="72" t="s">
        <v>82</v>
      </c>
      <c r="G8" s="73" t="s">
        <v>83</v>
      </c>
      <c r="H8" s="72" t="s">
        <v>112</v>
      </c>
      <c r="I8" s="72" t="s">
        <v>82</v>
      </c>
      <c r="J8" s="73" t="s">
        <v>83</v>
      </c>
      <c r="K8" s="72" t="s">
        <v>112</v>
      </c>
      <c r="L8" s="72" t="s">
        <v>82</v>
      </c>
      <c r="M8" s="73" t="s">
        <v>83</v>
      </c>
      <c r="N8" s="72" t="s">
        <v>112</v>
      </c>
      <c r="O8" s="72" t="s">
        <v>82</v>
      </c>
      <c r="P8" s="73" t="s">
        <v>83</v>
      </c>
      <c r="Q8" s="72" t="s">
        <v>112</v>
      </c>
      <c r="R8" s="72" t="s">
        <v>82</v>
      </c>
      <c r="S8" s="73" t="s">
        <v>83</v>
      </c>
      <c r="T8" s="72" t="s">
        <v>112</v>
      </c>
      <c r="U8" s="72" t="s">
        <v>82</v>
      </c>
      <c r="V8" s="72" t="s">
        <v>83</v>
      </c>
    </row>
    <row r="9" spans="1:46" ht="15" customHeight="1">
      <c r="A9" s="267" t="s">
        <v>84</v>
      </c>
      <c r="B9" s="119">
        <v>52.760732961981446</v>
      </c>
      <c r="C9" s="111">
        <v>5.3127689670483704</v>
      </c>
      <c r="D9" s="112">
        <v>134</v>
      </c>
      <c r="E9" s="119">
        <v>15.123057245637471</v>
      </c>
      <c r="F9" s="111">
        <v>3.4736822712487658</v>
      </c>
      <c r="G9" s="112">
        <v>120</v>
      </c>
      <c r="H9" s="119">
        <v>31.069316590770999</v>
      </c>
      <c r="I9" s="111">
        <v>5.1602076537856716</v>
      </c>
      <c r="J9" s="112">
        <v>126</v>
      </c>
      <c r="K9" s="119">
        <v>36.98066555785681</v>
      </c>
      <c r="L9" s="111">
        <v>4.9458262173281353</v>
      </c>
      <c r="M9" s="112">
        <v>126</v>
      </c>
      <c r="N9" s="119">
        <v>10.925988498398899</v>
      </c>
      <c r="O9" s="111">
        <v>3.2254788708768638</v>
      </c>
      <c r="P9" s="112">
        <v>120</v>
      </c>
      <c r="Q9" s="119">
        <v>16.489365932257339</v>
      </c>
      <c r="R9" s="111">
        <v>3.9231185051282949</v>
      </c>
      <c r="S9" s="112">
        <v>121</v>
      </c>
      <c r="T9" s="119">
        <v>10.72379959460047</v>
      </c>
      <c r="U9" s="111">
        <v>3.2226500131977058</v>
      </c>
      <c r="V9" s="128">
        <v>122</v>
      </c>
    </row>
    <row r="10" spans="1:46" ht="15" customHeight="1">
      <c r="A10" s="268" t="s">
        <v>85</v>
      </c>
      <c r="B10" s="120">
        <v>50.613969982988003</v>
      </c>
      <c r="C10" s="113">
        <v>5.80898878471828</v>
      </c>
      <c r="D10" s="114">
        <v>105</v>
      </c>
      <c r="E10" s="120">
        <v>23.01850940223375</v>
      </c>
      <c r="F10" s="113">
        <v>5.2743230396809064</v>
      </c>
      <c r="G10" s="114">
        <v>95</v>
      </c>
      <c r="H10" s="120">
        <v>26.566763699619301</v>
      </c>
      <c r="I10" s="113">
        <v>5.5741142827721939</v>
      </c>
      <c r="J10" s="114">
        <v>96</v>
      </c>
      <c r="K10" s="120">
        <v>37.594817519323307</v>
      </c>
      <c r="L10" s="113">
        <v>5.6659033195804422</v>
      </c>
      <c r="M10" s="114">
        <v>102</v>
      </c>
      <c r="N10" s="123">
        <v>5.5810811047258522</v>
      </c>
      <c r="O10" s="113">
        <v>2.621157439168551</v>
      </c>
      <c r="P10" s="114">
        <v>94</v>
      </c>
      <c r="Q10" s="120">
        <v>25.677773732786619</v>
      </c>
      <c r="R10" s="113">
        <v>5.1984658073825569</v>
      </c>
      <c r="S10" s="114">
        <v>95</v>
      </c>
      <c r="T10" s="120">
        <v>7.2450459219612444</v>
      </c>
      <c r="U10" s="113">
        <v>2.8946861899280441</v>
      </c>
      <c r="V10" s="129">
        <v>93</v>
      </c>
    </row>
    <row r="11" spans="1:46" ht="15" customHeight="1">
      <c r="A11" s="267" t="s">
        <v>86</v>
      </c>
      <c r="B11" s="119">
        <v>53.19446625191722</v>
      </c>
      <c r="C11" s="111">
        <v>5.056692673857909</v>
      </c>
      <c r="D11" s="112">
        <v>170</v>
      </c>
      <c r="E11" s="119">
        <v>16.934182050015671</v>
      </c>
      <c r="F11" s="111">
        <v>3.851250462972148</v>
      </c>
      <c r="G11" s="112">
        <v>154</v>
      </c>
      <c r="H11" s="119">
        <v>35.269638429573916</v>
      </c>
      <c r="I11" s="111">
        <v>4.6194551741474754</v>
      </c>
      <c r="J11" s="112">
        <v>162</v>
      </c>
      <c r="K11" s="119">
        <v>34.951709447272748</v>
      </c>
      <c r="L11" s="111">
        <v>4.8216639613178236</v>
      </c>
      <c r="M11" s="112">
        <v>153</v>
      </c>
      <c r="N11" s="119">
        <v>5.2185117760531448</v>
      </c>
      <c r="O11" s="111">
        <v>2.2223993959670678</v>
      </c>
      <c r="P11" s="112">
        <v>148</v>
      </c>
      <c r="Q11" s="119">
        <v>22.01832192505665</v>
      </c>
      <c r="R11" s="111">
        <v>4.2350124655529617</v>
      </c>
      <c r="S11" s="112">
        <v>151</v>
      </c>
      <c r="T11" s="119">
        <v>11.57386415912875</v>
      </c>
      <c r="U11" s="111">
        <v>2.7143624178228341</v>
      </c>
      <c r="V11" s="128">
        <v>150</v>
      </c>
    </row>
    <row r="12" spans="1:46" ht="15" customHeight="1">
      <c r="A12" s="268" t="s">
        <v>87</v>
      </c>
      <c r="B12" s="120">
        <v>59.750434316623711</v>
      </c>
      <c r="C12" s="113">
        <v>6.5927318201695657</v>
      </c>
      <c r="D12" s="114">
        <v>107</v>
      </c>
      <c r="E12" s="120">
        <v>25.025618051060221</v>
      </c>
      <c r="F12" s="113">
        <v>4.9436719426497771</v>
      </c>
      <c r="G12" s="114">
        <v>97</v>
      </c>
      <c r="H12" s="120">
        <v>24.54637701259557</v>
      </c>
      <c r="I12" s="113">
        <v>4.8639192035740484</v>
      </c>
      <c r="J12" s="114">
        <v>96</v>
      </c>
      <c r="K12" s="120">
        <v>32.656331430526883</v>
      </c>
      <c r="L12" s="113">
        <v>5.7774359232428676</v>
      </c>
      <c r="M12" s="114">
        <v>100</v>
      </c>
      <c r="N12" s="120">
        <v>6.2159011303358387</v>
      </c>
      <c r="O12" s="113">
        <v>2.428137333578861</v>
      </c>
      <c r="P12" s="114">
        <v>94</v>
      </c>
      <c r="Q12" s="120">
        <v>13.563361307444239</v>
      </c>
      <c r="R12" s="113">
        <v>3.7006653862690451</v>
      </c>
      <c r="S12" s="114">
        <v>96</v>
      </c>
      <c r="T12" s="120">
        <v>8.7655295660465775</v>
      </c>
      <c r="U12" s="113">
        <v>4.0017726256213209</v>
      </c>
      <c r="V12" s="129">
        <v>96</v>
      </c>
    </row>
    <row r="13" spans="1:46" ht="15" customHeight="1">
      <c r="A13" s="267" t="s">
        <v>88</v>
      </c>
      <c r="B13" s="119">
        <v>52.914358302378567</v>
      </c>
      <c r="C13" s="111">
        <v>4.5899679039139034</v>
      </c>
      <c r="D13" s="112">
        <v>141</v>
      </c>
      <c r="E13" s="119">
        <v>16.076909689075588</v>
      </c>
      <c r="F13" s="111">
        <v>3.7589238414533672</v>
      </c>
      <c r="G13" s="112">
        <v>129</v>
      </c>
      <c r="H13" s="119">
        <v>26.82397202844653</v>
      </c>
      <c r="I13" s="111">
        <v>3.891247555476288</v>
      </c>
      <c r="J13" s="112">
        <v>130</v>
      </c>
      <c r="K13" s="119">
        <v>50.739807581605</v>
      </c>
      <c r="L13" s="111">
        <v>4.6418584544527919</v>
      </c>
      <c r="M13" s="112">
        <v>136</v>
      </c>
      <c r="N13" s="119">
        <v>9.3133063876571125</v>
      </c>
      <c r="O13" s="111">
        <v>2.8794952272099712</v>
      </c>
      <c r="P13" s="112">
        <v>128</v>
      </c>
      <c r="Q13" s="119">
        <v>20.774368104700649</v>
      </c>
      <c r="R13" s="111">
        <v>4.3522938027065674</v>
      </c>
      <c r="S13" s="112">
        <v>129</v>
      </c>
      <c r="T13" s="119">
        <v>8.6563892437497199</v>
      </c>
      <c r="U13" s="111">
        <v>2.6637346124072332</v>
      </c>
      <c r="V13" s="128">
        <v>128</v>
      </c>
    </row>
    <row r="14" spans="1:46" ht="15" customHeight="1">
      <c r="A14" s="268" t="s">
        <v>89</v>
      </c>
      <c r="B14" s="120">
        <v>50.688258616538739</v>
      </c>
      <c r="C14" s="113">
        <v>5.4997910977307551</v>
      </c>
      <c r="D14" s="114">
        <v>143</v>
      </c>
      <c r="E14" s="120">
        <v>18.888460134185259</v>
      </c>
      <c r="F14" s="113">
        <v>4.4133174391582202</v>
      </c>
      <c r="G14" s="114">
        <v>123</v>
      </c>
      <c r="H14" s="120">
        <v>33.817737957567473</v>
      </c>
      <c r="I14" s="113">
        <v>5.8608223007896187</v>
      </c>
      <c r="J14" s="114">
        <v>129</v>
      </c>
      <c r="K14" s="120">
        <v>44.12641325236644</v>
      </c>
      <c r="L14" s="113">
        <v>5.4229812451248787</v>
      </c>
      <c r="M14" s="114">
        <v>139</v>
      </c>
      <c r="N14" s="120">
        <v>17.043309957330859</v>
      </c>
      <c r="O14" s="113">
        <v>4.2632447399938833</v>
      </c>
      <c r="P14" s="114">
        <v>122</v>
      </c>
      <c r="Q14" s="120">
        <v>21.163493951191469</v>
      </c>
      <c r="R14" s="113">
        <v>4.0430905754049098</v>
      </c>
      <c r="S14" s="114">
        <v>128</v>
      </c>
      <c r="T14" s="120">
        <v>12.737276238026819</v>
      </c>
      <c r="U14" s="113">
        <v>3.2928618835256391</v>
      </c>
      <c r="V14" s="129">
        <v>123</v>
      </c>
    </row>
    <row r="15" spans="1:46" ht="15" customHeight="1">
      <c r="A15" s="267" t="s">
        <v>90</v>
      </c>
      <c r="B15" s="119">
        <v>47.009125131718761</v>
      </c>
      <c r="C15" s="111">
        <v>7.107659154411559</v>
      </c>
      <c r="D15" s="112">
        <v>83</v>
      </c>
      <c r="E15" s="119">
        <v>26.442762343673088</v>
      </c>
      <c r="F15" s="111">
        <v>6.1022901601817381</v>
      </c>
      <c r="G15" s="112">
        <v>79</v>
      </c>
      <c r="H15" s="124">
        <v>17.768996283593189</v>
      </c>
      <c r="I15" s="111">
        <v>4.9443460132325994</v>
      </c>
      <c r="J15" s="112">
        <v>80</v>
      </c>
      <c r="K15" s="124">
        <v>30.19312687029079</v>
      </c>
      <c r="L15" s="111">
        <v>6.13407334514278</v>
      </c>
      <c r="M15" s="112">
        <v>79</v>
      </c>
      <c r="N15" s="119">
        <v>12.02390104160161</v>
      </c>
      <c r="O15" s="111">
        <v>5.8274659280726766</v>
      </c>
      <c r="P15" s="112">
        <v>79</v>
      </c>
      <c r="Q15" s="119">
        <v>15.966506072046689</v>
      </c>
      <c r="R15" s="111">
        <v>5.4471085712057139</v>
      </c>
      <c r="S15" s="112">
        <v>79</v>
      </c>
      <c r="T15" s="119">
        <v>7.1643444467598894</v>
      </c>
      <c r="U15" s="111">
        <v>4.3803171901900946</v>
      </c>
      <c r="V15" s="128">
        <v>78</v>
      </c>
    </row>
    <row r="16" spans="1:46" ht="15" customHeight="1">
      <c r="A16" s="268" t="s">
        <v>91</v>
      </c>
      <c r="B16" s="120">
        <v>53.53846594017083</v>
      </c>
      <c r="C16" s="113">
        <v>9.9281575633498047</v>
      </c>
      <c r="D16" s="114">
        <v>93</v>
      </c>
      <c r="E16" s="120">
        <v>15.16553346378925</v>
      </c>
      <c r="F16" s="113">
        <v>5.011661929066018</v>
      </c>
      <c r="G16" s="114">
        <v>86</v>
      </c>
      <c r="H16" s="120">
        <v>26.196960000028991</v>
      </c>
      <c r="I16" s="113">
        <v>6.9845830876890806</v>
      </c>
      <c r="J16" s="114">
        <v>89</v>
      </c>
      <c r="K16" s="120">
        <v>35.25186841880101</v>
      </c>
      <c r="L16" s="113">
        <v>9.5810026601980365</v>
      </c>
      <c r="M16" s="114">
        <v>87</v>
      </c>
      <c r="N16" s="120">
        <v>8.5978231697404492</v>
      </c>
      <c r="O16" s="113">
        <v>3.190367503494389</v>
      </c>
      <c r="P16" s="114">
        <v>84</v>
      </c>
      <c r="Q16" s="120">
        <v>8.1424832101054374</v>
      </c>
      <c r="R16" s="113">
        <v>3.569409319322157</v>
      </c>
      <c r="S16" s="114">
        <v>84</v>
      </c>
      <c r="T16" s="120">
        <v>2.2309629471404828</v>
      </c>
      <c r="U16" s="113">
        <v>1.365600931807194</v>
      </c>
      <c r="V16" s="129">
        <v>84</v>
      </c>
    </row>
    <row r="17" spans="1:46" ht="15" customHeight="1">
      <c r="A17" s="267" t="s">
        <v>92</v>
      </c>
      <c r="B17" s="119">
        <v>49.130426139743918</v>
      </c>
      <c r="C17" s="111">
        <v>5.5984937276081777</v>
      </c>
      <c r="D17" s="112">
        <v>110</v>
      </c>
      <c r="E17" s="119">
        <v>21.084606712836649</v>
      </c>
      <c r="F17" s="111">
        <v>5.0442699995726512</v>
      </c>
      <c r="G17" s="112">
        <v>97</v>
      </c>
      <c r="H17" s="119">
        <v>42.935399885453897</v>
      </c>
      <c r="I17" s="111">
        <v>6.1805176251865097</v>
      </c>
      <c r="J17" s="112">
        <v>102</v>
      </c>
      <c r="K17" s="119">
        <v>50.783439833480607</v>
      </c>
      <c r="L17" s="111">
        <v>5.7734586839365711</v>
      </c>
      <c r="M17" s="112">
        <v>98</v>
      </c>
      <c r="N17" s="119">
        <v>7.404161722805787</v>
      </c>
      <c r="O17" s="111">
        <v>2.6574419827362061</v>
      </c>
      <c r="P17" s="112">
        <v>95</v>
      </c>
      <c r="Q17" s="119">
        <v>23.185744533997969</v>
      </c>
      <c r="R17" s="111">
        <v>5.4799719448452766</v>
      </c>
      <c r="S17" s="112">
        <v>96</v>
      </c>
      <c r="T17" s="119">
        <v>13.51978204186409</v>
      </c>
      <c r="U17" s="111">
        <v>3.4887116845953008</v>
      </c>
      <c r="V17" s="128">
        <v>99</v>
      </c>
    </row>
    <row r="18" spans="1:46" ht="15" customHeight="1">
      <c r="A18" s="268" t="s">
        <v>93</v>
      </c>
      <c r="B18" s="120">
        <v>57.560379404533371</v>
      </c>
      <c r="C18" s="113">
        <v>4.9589337905946946</v>
      </c>
      <c r="D18" s="114">
        <v>135</v>
      </c>
      <c r="E18" s="120">
        <v>22.87792793937431</v>
      </c>
      <c r="F18" s="113">
        <v>4.2522733226790148</v>
      </c>
      <c r="G18" s="114">
        <v>122</v>
      </c>
      <c r="H18" s="123">
        <v>17.089452742039491</v>
      </c>
      <c r="I18" s="113">
        <v>3.453383335875603</v>
      </c>
      <c r="J18" s="114">
        <v>123</v>
      </c>
      <c r="K18" s="120">
        <v>46.569742640410738</v>
      </c>
      <c r="L18" s="113">
        <v>5.0649203319084082</v>
      </c>
      <c r="M18" s="114">
        <v>123</v>
      </c>
      <c r="N18" s="120">
        <v>10.691865733395881</v>
      </c>
      <c r="O18" s="113">
        <v>3.020714393810827</v>
      </c>
      <c r="P18" s="114">
        <v>119</v>
      </c>
      <c r="Q18" s="123">
        <v>26.447448589488889</v>
      </c>
      <c r="R18" s="113">
        <v>4.6946027111444462</v>
      </c>
      <c r="S18" s="114">
        <v>119</v>
      </c>
      <c r="T18" s="120">
        <v>8.2429257370990126</v>
      </c>
      <c r="U18" s="113">
        <v>2.7514212700138851</v>
      </c>
      <c r="V18" s="129">
        <v>118</v>
      </c>
    </row>
    <row r="19" spans="1:46" ht="15" customHeight="1">
      <c r="A19" s="267" t="s">
        <v>94</v>
      </c>
      <c r="B19" s="119">
        <v>51.201766802252457</v>
      </c>
      <c r="C19" s="111">
        <v>5.7323163359885188</v>
      </c>
      <c r="D19" s="112">
        <v>119</v>
      </c>
      <c r="E19" s="119">
        <v>27.395290372495879</v>
      </c>
      <c r="F19" s="111">
        <v>4.7557340837731541</v>
      </c>
      <c r="G19" s="112">
        <v>113</v>
      </c>
      <c r="H19" s="119">
        <v>37.091878937021853</v>
      </c>
      <c r="I19" s="111">
        <v>5.7074945090783853</v>
      </c>
      <c r="J19" s="112">
        <v>116</v>
      </c>
      <c r="K19" s="119">
        <v>35.375269528777316</v>
      </c>
      <c r="L19" s="111">
        <v>5.0871672337584588</v>
      </c>
      <c r="M19" s="112">
        <v>119</v>
      </c>
      <c r="N19" s="124">
        <v>6.0904966660023678</v>
      </c>
      <c r="O19" s="111">
        <v>2.630331837756744</v>
      </c>
      <c r="P19" s="112">
        <v>111</v>
      </c>
      <c r="Q19" s="119">
        <v>16.437917106468682</v>
      </c>
      <c r="R19" s="111">
        <v>4.0108884625940906</v>
      </c>
      <c r="S19" s="112">
        <v>113</v>
      </c>
      <c r="T19" s="124">
        <v>3.42378820564049</v>
      </c>
      <c r="U19" s="111">
        <v>1.538711244915741</v>
      </c>
      <c r="V19" s="128">
        <v>114</v>
      </c>
    </row>
    <row r="20" spans="1:46" ht="15" customHeight="1">
      <c r="A20" s="268" t="s">
        <v>95</v>
      </c>
      <c r="B20" s="120">
        <v>55.698617681437632</v>
      </c>
      <c r="C20" s="113">
        <v>4.9088477303811837</v>
      </c>
      <c r="D20" s="114">
        <v>142</v>
      </c>
      <c r="E20" s="120">
        <v>26.962415471385508</v>
      </c>
      <c r="F20" s="113">
        <v>4.9542628574613481</v>
      </c>
      <c r="G20" s="114">
        <v>124</v>
      </c>
      <c r="H20" s="120">
        <v>25.75704394120886</v>
      </c>
      <c r="I20" s="113">
        <v>4.2193516278641621</v>
      </c>
      <c r="J20" s="114">
        <v>128</v>
      </c>
      <c r="K20" s="120">
        <v>37.65836044843703</v>
      </c>
      <c r="L20" s="113">
        <v>4.5235464098286551</v>
      </c>
      <c r="M20" s="114">
        <v>129</v>
      </c>
      <c r="N20" s="120">
        <v>16.470760368676299</v>
      </c>
      <c r="O20" s="113">
        <v>3.6868954985999269</v>
      </c>
      <c r="P20" s="114">
        <v>125</v>
      </c>
      <c r="Q20" s="120">
        <v>23.38257709123415</v>
      </c>
      <c r="R20" s="113">
        <v>4.0725852150649038</v>
      </c>
      <c r="S20" s="114">
        <v>127</v>
      </c>
      <c r="T20" s="120">
        <v>10.163655639067651</v>
      </c>
      <c r="U20" s="113">
        <v>3.758220973213001</v>
      </c>
      <c r="V20" s="129">
        <v>124</v>
      </c>
    </row>
    <row r="21" spans="1:46" ht="15" customHeight="1">
      <c r="A21" s="267" t="s">
        <v>96</v>
      </c>
      <c r="B21" s="124">
        <v>52.940114545006409</v>
      </c>
      <c r="C21" s="111">
        <v>4.2231223690991246</v>
      </c>
      <c r="D21" s="112">
        <v>194</v>
      </c>
      <c r="E21" s="119">
        <v>21.130859237391391</v>
      </c>
      <c r="F21" s="111">
        <v>3.5177417847806058</v>
      </c>
      <c r="G21" s="112">
        <v>178</v>
      </c>
      <c r="H21" s="119">
        <v>27.615592925415449</v>
      </c>
      <c r="I21" s="111">
        <v>3.5870415359115508</v>
      </c>
      <c r="J21" s="112">
        <v>180</v>
      </c>
      <c r="K21" s="124">
        <v>36.672066824720197</v>
      </c>
      <c r="L21" s="111">
        <v>4.1320422062824376</v>
      </c>
      <c r="M21" s="112">
        <v>185</v>
      </c>
      <c r="N21" s="119">
        <v>15.369701226150241</v>
      </c>
      <c r="O21" s="111">
        <v>3.5296235055685501</v>
      </c>
      <c r="P21" s="112">
        <v>178</v>
      </c>
      <c r="Q21" s="119">
        <v>22.691297117613111</v>
      </c>
      <c r="R21" s="111">
        <v>3.6979637967488999</v>
      </c>
      <c r="S21" s="112">
        <v>178</v>
      </c>
      <c r="T21" s="119">
        <v>7.1396127727101817</v>
      </c>
      <c r="U21" s="111">
        <v>2.139796392147522</v>
      </c>
      <c r="V21" s="128">
        <v>175</v>
      </c>
    </row>
    <row r="22" spans="1:46" ht="15" customHeight="1">
      <c r="A22" s="268" t="s">
        <v>97</v>
      </c>
      <c r="B22" s="120">
        <v>54.977137241432281</v>
      </c>
      <c r="C22" s="113">
        <v>4.3038031282501183</v>
      </c>
      <c r="D22" s="114">
        <v>158</v>
      </c>
      <c r="E22" s="120">
        <v>24.61479436357595</v>
      </c>
      <c r="F22" s="113">
        <v>3.9101668703154981</v>
      </c>
      <c r="G22" s="114">
        <v>145</v>
      </c>
      <c r="H22" s="120">
        <v>17.930489698583319</v>
      </c>
      <c r="I22" s="113">
        <v>3.6088876843570752</v>
      </c>
      <c r="J22" s="114">
        <v>142</v>
      </c>
      <c r="K22" s="120">
        <v>42.787688968936003</v>
      </c>
      <c r="L22" s="113">
        <v>5.8856606477599449</v>
      </c>
      <c r="M22" s="114">
        <v>145</v>
      </c>
      <c r="N22" s="120">
        <v>7.0177130479417578</v>
      </c>
      <c r="O22" s="113">
        <v>2.2111741771526949</v>
      </c>
      <c r="P22" s="114">
        <v>137</v>
      </c>
      <c r="Q22" s="120">
        <v>14.549399742045861</v>
      </c>
      <c r="R22" s="113">
        <v>4.4413669635320892</v>
      </c>
      <c r="S22" s="114">
        <v>138</v>
      </c>
      <c r="T22" s="120">
        <v>8.9759656680643971</v>
      </c>
      <c r="U22" s="113">
        <v>2.7055828073999568</v>
      </c>
      <c r="V22" s="129">
        <v>140</v>
      </c>
    </row>
    <row r="23" spans="1:46" ht="15" customHeight="1">
      <c r="A23" s="267" t="s">
        <v>98</v>
      </c>
      <c r="B23" s="119">
        <v>52.699307833770227</v>
      </c>
      <c r="C23" s="111">
        <v>4.5028702215610146</v>
      </c>
      <c r="D23" s="112">
        <v>194</v>
      </c>
      <c r="E23" s="119">
        <v>22.245237092679279</v>
      </c>
      <c r="F23" s="111">
        <v>3.9450090536617068</v>
      </c>
      <c r="G23" s="112">
        <v>183</v>
      </c>
      <c r="H23" s="124">
        <v>26.491028447803799</v>
      </c>
      <c r="I23" s="111">
        <v>3.8103013078598109</v>
      </c>
      <c r="J23" s="112">
        <v>185</v>
      </c>
      <c r="K23" s="124">
        <v>34.343441304609343</v>
      </c>
      <c r="L23" s="111">
        <v>4.0688470151074592</v>
      </c>
      <c r="M23" s="112">
        <v>187</v>
      </c>
      <c r="N23" s="124">
        <v>12.75617322160875</v>
      </c>
      <c r="O23" s="111">
        <v>2.7302196703313002</v>
      </c>
      <c r="P23" s="112">
        <v>180</v>
      </c>
      <c r="Q23" s="119">
        <v>20.661506873672341</v>
      </c>
      <c r="R23" s="111">
        <v>3.578899412989144</v>
      </c>
      <c r="S23" s="112">
        <v>179</v>
      </c>
      <c r="T23" s="124">
        <v>13.94254537726213</v>
      </c>
      <c r="U23" s="111">
        <v>3.1905409327916612</v>
      </c>
      <c r="V23" s="128">
        <v>181</v>
      </c>
    </row>
    <row r="24" spans="1:46" ht="15" customHeight="1" thickBot="1">
      <c r="A24" s="269" t="s">
        <v>99</v>
      </c>
      <c r="B24" s="121">
        <v>52.487696369876161</v>
      </c>
      <c r="C24" s="115">
        <v>4.681868895026656</v>
      </c>
      <c r="D24" s="116">
        <v>161</v>
      </c>
      <c r="E24" s="121">
        <v>29.299112288677168</v>
      </c>
      <c r="F24" s="115">
        <v>4.3005836995413382</v>
      </c>
      <c r="G24" s="116">
        <v>142</v>
      </c>
      <c r="H24" s="121">
        <v>23.555131089130491</v>
      </c>
      <c r="I24" s="115">
        <v>4.0673310686838047</v>
      </c>
      <c r="J24" s="116">
        <v>143</v>
      </c>
      <c r="K24" s="121">
        <v>41.757114824112037</v>
      </c>
      <c r="L24" s="115">
        <v>5.0325922544481223</v>
      </c>
      <c r="M24" s="116">
        <v>140</v>
      </c>
      <c r="N24" s="121">
        <v>13.454431828298</v>
      </c>
      <c r="O24" s="115">
        <v>3.2574991998508169</v>
      </c>
      <c r="P24" s="116">
        <v>138</v>
      </c>
      <c r="Q24" s="121">
        <v>16.300307946893401</v>
      </c>
      <c r="R24" s="115">
        <v>3.8330273158726729</v>
      </c>
      <c r="S24" s="116">
        <v>137</v>
      </c>
      <c r="T24" s="121">
        <v>7.0544004229136137</v>
      </c>
      <c r="U24" s="115">
        <v>2.4548818146495228</v>
      </c>
      <c r="V24" s="130">
        <v>137</v>
      </c>
    </row>
    <row r="25" spans="1:46" ht="15" customHeight="1">
      <c r="A25" s="270" t="s">
        <v>100</v>
      </c>
      <c r="B25" s="125">
        <v>52.452415130988783</v>
      </c>
      <c r="C25" s="117">
        <v>2.1128922592265269</v>
      </c>
      <c r="D25" s="118">
        <v>1306</v>
      </c>
      <c r="E25" s="122">
        <v>21.559318370821519</v>
      </c>
      <c r="F25" s="117">
        <v>1.762810358314586</v>
      </c>
      <c r="G25" s="118">
        <v>1185</v>
      </c>
      <c r="H25" s="125">
        <v>27.62109415074897</v>
      </c>
      <c r="I25" s="117">
        <v>1.938139686046001</v>
      </c>
      <c r="J25" s="118">
        <v>1215</v>
      </c>
      <c r="K25" s="122">
        <v>40.942179944806277</v>
      </c>
      <c r="L25" s="117">
        <v>2.0658448054697329</v>
      </c>
      <c r="M25" s="118">
        <v>1238</v>
      </c>
      <c r="N25" s="122">
        <v>9.688273346006115</v>
      </c>
      <c r="O25" s="117">
        <v>1.2375712833900021</v>
      </c>
      <c r="P25" s="118">
        <v>1173</v>
      </c>
      <c r="Q25" s="122">
        <v>21.844280861513251</v>
      </c>
      <c r="R25" s="117">
        <v>1.8426070879307239</v>
      </c>
      <c r="S25" s="118">
        <v>1186</v>
      </c>
      <c r="T25" s="122">
        <v>9.3419154139849816</v>
      </c>
      <c r="U25" s="117">
        <v>1.191585311198065</v>
      </c>
      <c r="V25" s="271">
        <v>1180</v>
      </c>
    </row>
    <row r="26" spans="1:46" ht="15" customHeight="1">
      <c r="A26" s="270" t="s">
        <v>101</v>
      </c>
      <c r="B26" s="122">
        <v>53.927419360643633</v>
      </c>
      <c r="C26" s="117">
        <v>2.3136984563487921</v>
      </c>
      <c r="D26" s="118">
        <v>883</v>
      </c>
      <c r="E26" s="122">
        <v>21.24062499384798</v>
      </c>
      <c r="F26" s="117">
        <v>1.8487993786661541</v>
      </c>
      <c r="G26" s="118">
        <v>802</v>
      </c>
      <c r="H26" s="122">
        <v>28.133640113852039</v>
      </c>
      <c r="I26" s="117">
        <v>2.0432968076365481</v>
      </c>
      <c r="J26" s="118">
        <v>812</v>
      </c>
      <c r="K26" s="125">
        <v>36.898785353135558</v>
      </c>
      <c r="L26" s="117">
        <v>2.3004737318449311</v>
      </c>
      <c r="M26" s="118">
        <v>810</v>
      </c>
      <c r="N26" s="122">
        <v>10.05440757598809</v>
      </c>
      <c r="O26" s="117">
        <v>1.500502630626467</v>
      </c>
      <c r="P26" s="118">
        <v>779</v>
      </c>
      <c r="Q26" s="122">
        <v>19.25174525305621</v>
      </c>
      <c r="R26" s="117">
        <v>1.9337220472649099</v>
      </c>
      <c r="S26" s="118">
        <v>784</v>
      </c>
      <c r="T26" s="122">
        <v>8.5470690266235163</v>
      </c>
      <c r="U26" s="117">
        <v>1.219338494767259</v>
      </c>
      <c r="V26" s="271">
        <v>782</v>
      </c>
    </row>
    <row r="27" spans="1:46" ht="15" customHeight="1">
      <c r="A27" s="272" t="s">
        <v>102</v>
      </c>
      <c r="B27" s="273">
        <v>52.753974157096927</v>
      </c>
      <c r="C27" s="131">
        <v>1.746471559076457</v>
      </c>
      <c r="D27" s="127">
        <v>2189</v>
      </c>
      <c r="E27" s="126">
        <v>21.494221369212859</v>
      </c>
      <c r="F27" s="131">
        <v>1.4526503568831579</v>
      </c>
      <c r="G27" s="127">
        <v>1987</v>
      </c>
      <c r="H27" s="273">
        <v>27.724967783931511</v>
      </c>
      <c r="I27" s="131">
        <v>1.5998675349240929</v>
      </c>
      <c r="J27" s="127">
        <v>2027</v>
      </c>
      <c r="K27" s="126">
        <v>40.133218236878669</v>
      </c>
      <c r="L27" s="131">
        <v>1.7140375199181199</v>
      </c>
      <c r="M27" s="127">
        <v>2048</v>
      </c>
      <c r="N27" s="126">
        <v>9.7622231074226065</v>
      </c>
      <c r="O27" s="131">
        <v>1.033185188452346</v>
      </c>
      <c r="P27" s="127">
        <v>1952</v>
      </c>
      <c r="Q27" s="126">
        <v>21.320697873719919</v>
      </c>
      <c r="R27" s="131">
        <v>1.5212712242582671</v>
      </c>
      <c r="S27" s="127">
        <v>1970</v>
      </c>
      <c r="T27" s="126">
        <v>9.1820813378451334</v>
      </c>
      <c r="U27" s="131">
        <v>0.98277448879251517</v>
      </c>
      <c r="V27" s="132">
        <v>1962</v>
      </c>
    </row>
    <row r="28" spans="1:46" ht="15" customHeight="1">
      <c r="A28" s="1162" t="s">
        <v>162</v>
      </c>
      <c r="B28" s="1162" t="s">
        <v>163</v>
      </c>
      <c r="C28" s="1162" t="s">
        <v>163</v>
      </c>
      <c r="D28" s="1162" t="s">
        <v>163</v>
      </c>
      <c r="E28" s="1162" t="s">
        <v>163</v>
      </c>
      <c r="F28" s="1162" t="s">
        <v>163</v>
      </c>
      <c r="G28" s="1162" t="s">
        <v>163</v>
      </c>
      <c r="H28" s="1162" t="s">
        <v>163</v>
      </c>
      <c r="I28" s="1162" t="s">
        <v>163</v>
      </c>
      <c r="J28" s="1162" t="s">
        <v>163</v>
      </c>
      <c r="K28" s="1162" t="s">
        <v>163</v>
      </c>
      <c r="L28" s="1162" t="s">
        <v>163</v>
      </c>
      <c r="M28" s="1162" t="s">
        <v>163</v>
      </c>
      <c r="N28" s="1162" t="s">
        <v>163</v>
      </c>
      <c r="O28" s="1162" t="s">
        <v>163</v>
      </c>
      <c r="P28" s="1162" t="s">
        <v>163</v>
      </c>
      <c r="Q28" s="1162" t="s">
        <v>163</v>
      </c>
      <c r="R28" s="1162" t="s">
        <v>163</v>
      </c>
      <c r="S28" s="1162" t="s">
        <v>163</v>
      </c>
      <c r="T28" s="1162" t="s">
        <v>163</v>
      </c>
      <c r="U28" s="1162" t="s">
        <v>163</v>
      </c>
      <c r="V28" s="1162" t="s">
        <v>163</v>
      </c>
    </row>
    <row r="29" spans="1:46" ht="15" customHeight="1">
      <c r="A29" s="1162" t="s">
        <v>614</v>
      </c>
      <c r="B29" s="1162" t="s">
        <v>105</v>
      </c>
      <c r="C29" s="1162" t="s">
        <v>105</v>
      </c>
      <c r="D29" s="1162" t="s">
        <v>105</v>
      </c>
      <c r="E29" s="1162" t="s">
        <v>105</v>
      </c>
      <c r="F29" s="1162" t="s">
        <v>105</v>
      </c>
      <c r="G29" s="1162" t="s">
        <v>105</v>
      </c>
      <c r="H29" s="1162" t="s">
        <v>105</v>
      </c>
      <c r="I29" s="1162" t="s">
        <v>105</v>
      </c>
      <c r="J29" s="1162" t="s">
        <v>105</v>
      </c>
      <c r="K29" s="1162" t="s">
        <v>105</v>
      </c>
      <c r="L29" s="1162" t="s">
        <v>105</v>
      </c>
      <c r="M29" s="1162" t="s">
        <v>105</v>
      </c>
      <c r="N29" s="1162" t="s">
        <v>105</v>
      </c>
      <c r="O29" s="1162" t="s">
        <v>105</v>
      </c>
      <c r="P29" s="1162" t="s">
        <v>105</v>
      </c>
      <c r="Q29" s="1162" t="s">
        <v>105</v>
      </c>
      <c r="R29" s="1162" t="s">
        <v>105</v>
      </c>
      <c r="S29" s="1162" t="s">
        <v>105</v>
      </c>
      <c r="T29" s="1162" t="s">
        <v>105</v>
      </c>
      <c r="U29" s="1162" t="s">
        <v>105</v>
      </c>
      <c r="V29" s="1162" t="s">
        <v>105</v>
      </c>
    </row>
    <row r="30" spans="1:46" ht="15" customHeight="1">
      <c r="A30" s="1162" t="s">
        <v>164</v>
      </c>
      <c r="B30" s="1162" t="s">
        <v>164</v>
      </c>
      <c r="C30" s="1162" t="s">
        <v>164</v>
      </c>
      <c r="D30" s="1162" t="s">
        <v>164</v>
      </c>
      <c r="E30" s="1162" t="s">
        <v>164</v>
      </c>
      <c r="F30" s="1162" t="s">
        <v>164</v>
      </c>
      <c r="G30" s="1162" t="s">
        <v>164</v>
      </c>
      <c r="H30" s="1162" t="s">
        <v>164</v>
      </c>
      <c r="I30" s="1162" t="s">
        <v>164</v>
      </c>
      <c r="J30" s="1162" t="s">
        <v>164</v>
      </c>
      <c r="K30" s="1162" t="s">
        <v>164</v>
      </c>
      <c r="L30" s="1162" t="s">
        <v>164</v>
      </c>
      <c r="M30" s="1162" t="s">
        <v>164</v>
      </c>
      <c r="N30" s="1162" t="s">
        <v>164</v>
      </c>
      <c r="O30" s="1162" t="s">
        <v>164</v>
      </c>
      <c r="P30" s="1162" t="s">
        <v>164</v>
      </c>
      <c r="Q30" s="1162" t="s">
        <v>164</v>
      </c>
      <c r="R30" s="1162" t="s">
        <v>164</v>
      </c>
      <c r="S30" s="1162" t="s">
        <v>164</v>
      </c>
      <c r="T30" s="1162" t="s">
        <v>164</v>
      </c>
      <c r="U30" s="1162" t="s">
        <v>164</v>
      </c>
      <c r="V30" s="1162" t="s">
        <v>164</v>
      </c>
    </row>
    <row r="32" spans="1:46" s="71" customFormat="1" ht="24" customHeight="1">
      <c r="A32" s="1224">
        <v>2020</v>
      </c>
      <c r="B32" s="1224"/>
      <c r="C32" s="1224"/>
      <c r="D32" s="1224"/>
      <c r="E32" s="1224"/>
      <c r="F32" s="1224"/>
      <c r="G32" s="1224"/>
      <c r="H32" s="1224"/>
      <c r="I32" s="1224"/>
      <c r="J32" s="1224"/>
      <c r="K32" s="1224"/>
      <c r="L32" s="1224"/>
      <c r="M32" s="1224"/>
      <c r="N32" s="1224"/>
      <c r="O32" s="1224"/>
      <c r="P32" s="1224"/>
      <c r="Q32" s="1224"/>
      <c r="R32" s="1224"/>
      <c r="S32" s="1224"/>
      <c r="T32" s="1224"/>
      <c r="U32" s="1224"/>
      <c r="V32" s="1224"/>
      <c r="W32" s="1"/>
      <c r="X32" s="1"/>
      <c r="Y32" s="1"/>
      <c r="Z32" s="1"/>
      <c r="AA32" s="1"/>
      <c r="AB32" s="1"/>
      <c r="AC32" s="1"/>
      <c r="AD32" s="1"/>
      <c r="AE32" s="1"/>
      <c r="AF32" s="1"/>
      <c r="AG32" s="1"/>
      <c r="AH32" s="1"/>
      <c r="AI32" s="1"/>
      <c r="AJ32" s="1"/>
      <c r="AK32" s="1"/>
      <c r="AL32" s="1"/>
      <c r="AM32" s="1"/>
      <c r="AN32" s="1"/>
      <c r="AO32" s="1"/>
      <c r="AP32" s="1"/>
      <c r="AQ32" s="1"/>
      <c r="AR32" s="1"/>
      <c r="AS32" s="1"/>
      <c r="AT32" s="1"/>
    </row>
    <row r="34" spans="1:22" ht="13.5" customHeight="1">
      <c r="A34" s="1225" t="s">
        <v>437</v>
      </c>
      <c r="B34" s="1225"/>
      <c r="C34" s="1225"/>
      <c r="D34" s="1225"/>
      <c r="E34" s="1225"/>
      <c r="F34" s="1225"/>
      <c r="G34" s="1225"/>
      <c r="H34" s="1225"/>
      <c r="I34" s="1225"/>
      <c r="J34" s="1225"/>
      <c r="K34" s="1225"/>
      <c r="L34" s="1225"/>
      <c r="M34" s="1225"/>
      <c r="N34" s="1225"/>
      <c r="O34" s="1225"/>
      <c r="P34" s="1225"/>
      <c r="Q34" s="1225"/>
      <c r="R34" s="1225"/>
      <c r="S34" s="1225"/>
      <c r="T34" s="1225"/>
      <c r="U34" s="1225"/>
      <c r="V34" s="1225"/>
    </row>
    <row r="35" spans="1:22" ht="28.5" customHeight="1" thickBot="1">
      <c r="A35" s="1164" t="s">
        <v>311</v>
      </c>
      <c r="B35" s="1157" t="s">
        <v>397</v>
      </c>
      <c r="C35" s="1157" t="s">
        <v>155</v>
      </c>
      <c r="D35" s="1157" t="s">
        <v>155</v>
      </c>
      <c r="E35" s="1157" t="s">
        <v>398</v>
      </c>
      <c r="F35" s="1157" t="s">
        <v>156</v>
      </c>
      <c r="G35" s="1157" t="s">
        <v>156</v>
      </c>
      <c r="H35" s="1157" t="s">
        <v>399</v>
      </c>
      <c r="I35" s="1157" t="s">
        <v>157</v>
      </c>
      <c r="J35" s="1157" t="s">
        <v>157</v>
      </c>
      <c r="K35" s="1157" t="s">
        <v>400</v>
      </c>
      <c r="L35" s="1157" t="s">
        <v>158</v>
      </c>
      <c r="M35" s="1157" t="s">
        <v>158</v>
      </c>
      <c r="N35" s="1157" t="s">
        <v>401</v>
      </c>
      <c r="O35" s="1157" t="s">
        <v>159</v>
      </c>
      <c r="P35" s="1157" t="s">
        <v>159</v>
      </c>
      <c r="Q35" s="1157" t="s">
        <v>402</v>
      </c>
      <c r="R35" s="1157" t="s">
        <v>160</v>
      </c>
      <c r="S35" s="1157" t="s">
        <v>160</v>
      </c>
      <c r="T35" s="1157" t="s">
        <v>403</v>
      </c>
      <c r="U35" s="1157" t="s">
        <v>161</v>
      </c>
      <c r="V35" s="1163" t="s">
        <v>161</v>
      </c>
    </row>
    <row r="36" spans="1:22" ht="15" customHeight="1" thickBot="1">
      <c r="A36" s="1165" t="s">
        <v>311</v>
      </c>
      <c r="B36" s="72" t="s">
        <v>112</v>
      </c>
      <c r="C36" s="72" t="s">
        <v>82</v>
      </c>
      <c r="D36" s="73" t="s">
        <v>83</v>
      </c>
      <c r="E36" s="72" t="s">
        <v>112</v>
      </c>
      <c r="F36" s="72" t="s">
        <v>82</v>
      </c>
      <c r="G36" s="73" t="s">
        <v>83</v>
      </c>
      <c r="H36" s="72" t="s">
        <v>112</v>
      </c>
      <c r="I36" s="72" t="s">
        <v>82</v>
      </c>
      <c r="J36" s="73" t="s">
        <v>83</v>
      </c>
      <c r="K36" s="72" t="s">
        <v>112</v>
      </c>
      <c r="L36" s="72" t="s">
        <v>82</v>
      </c>
      <c r="M36" s="73" t="s">
        <v>83</v>
      </c>
      <c r="N36" s="72" t="s">
        <v>112</v>
      </c>
      <c r="O36" s="72" t="s">
        <v>82</v>
      </c>
      <c r="P36" s="73" t="s">
        <v>83</v>
      </c>
      <c r="Q36" s="72" t="s">
        <v>112</v>
      </c>
      <c r="R36" s="72" t="s">
        <v>82</v>
      </c>
      <c r="S36" s="73" t="s">
        <v>83</v>
      </c>
      <c r="T36" s="72" t="s">
        <v>112</v>
      </c>
      <c r="U36" s="72" t="s">
        <v>82</v>
      </c>
      <c r="V36" s="72" t="s">
        <v>83</v>
      </c>
    </row>
    <row r="37" spans="1:22" ht="15" customHeight="1">
      <c r="A37" s="267" t="s">
        <v>84</v>
      </c>
      <c r="B37" s="119">
        <v>42.557433594546787</v>
      </c>
      <c r="C37" s="111">
        <v>4.4958944092182413</v>
      </c>
      <c r="D37" s="112">
        <v>190</v>
      </c>
      <c r="E37" s="119">
        <v>25.219780454119679</v>
      </c>
      <c r="F37" s="111">
        <v>4.0279237802874501</v>
      </c>
      <c r="G37" s="112">
        <v>177</v>
      </c>
      <c r="H37" s="119">
        <v>36.741969019809133</v>
      </c>
      <c r="I37" s="111">
        <v>4.0898975569192464</v>
      </c>
      <c r="J37" s="112">
        <v>190</v>
      </c>
      <c r="K37" s="119">
        <v>37.662285376257877</v>
      </c>
      <c r="L37" s="111">
        <v>4.1173331367870327</v>
      </c>
      <c r="M37" s="112">
        <v>181</v>
      </c>
      <c r="N37" s="119">
        <v>13.44758303539785</v>
      </c>
      <c r="O37" s="111">
        <v>3.110175738477988</v>
      </c>
      <c r="P37" s="112">
        <v>176</v>
      </c>
      <c r="Q37" s="119">
        <v>15.325453033810829</v>
      </c>
      <c r="R37" s="111">
        <v>2.75918257537016</v>
      </c>
      <c r="S37" s="112">
        <v>177</v>
      </c>
      <c r="T37" s="119">
        <v>13.518559805295929</v>
      </c>
      <c r="U37" s="111">
        <v>3.4710746241963921</v>
      </c>
      <c r="V37" s="128">
        <v>171</v>
      </c>
    </row>
    <row r="38" spans="1:22" ht="15" customHeight="1">
      <c r="A38" s="268" t="s">
        <v>85</v>
      </c>
      <c r="B38" s="120">
        <v>47.560614165574457</v>
      </c>
      <c r="C38" s="113">
        <v>3.3845477107761188</v>
      </c>
      <c r="D38" s="114">
        <v>268</v>
      </c>
      <c r="E38" s="120">
        <v>23.308926564995879</v>
      </c>
      <c r="F38" s="113">
        <v>3.3328112039229469</v>
      </c>
      <c r="G38" s="114">
        <v>255</v>
      </c>
      <c r="H38" s="120">
        <v>34.660477193814828</v>
      </c>
      <c r="I38" s="113">
        <v>3.4023060724989969</v>
      </c>
      <c r="J38" s="114">
        <v>263</v>
      </c>
      <c r="K38" s="120">
        <v>39.54516096981493</v>
      </c>
      <c r="L38" s="113">
        <v>3.2411863795841871</v>
      </c>
      <c r="M38" s="114">
        <v>263</v>
      </c>
      <c r="N38" s="120">
        <v>16.034828633579021</v>
      </c>
      <c r="O38" s="113">
        <v>2.555418771379395</v>
      </c>
      <c r="P38" s="114">
        <v>250</v>
      </c>
      <c r="Q38" s="120">
        <v>18.178254688944168</v>
      </c>
      <c r="R38" s="113">
        <v>2.5961413996147078</v>
      </c>
      <c r="S38" s="114">
        <v>254</v>
      </c>
      <c r="T38" s="120">
        <v>12.726721942976511</v>
      </c>
      <c r="U38" s="113">
        <v>2.3000077027171</v>
      </c>
      <c r="V38" s="129">
        <v>253</v>
      </c>
    </row>
    <row r="39" spans="1:22" ht="15" customHeight="1">
      <c r="A39" s="267" t="s">
        <v>86</v>
      </c>
      <c r="B39" s="119">
        <v>59.593602955875333</v>
      </c>
      <c r="C39" s="111">
        <v>7.2389980652194108</v>
      </c>
      <c r="D39" s="112">
        <v>63</v>
      </c>
      <c r="E39" s="119">
        <v>34.036008323725213</v>
      </c>
      <c r="F39" s="111">
        <v>8.2921289511332716</v>
      </c>
      <c r="G39" s="112">
        <v>57</v>
      </c>
      <c r="H39" s="119">
        <v>35.928420201290052</v>
      </c>
      <c r="I39" s="111">
        <v>8.588769621755425</v>
      </c>
      <c r="J39" s="112">
        <v>55</v>
      </c>
      <c r="K39" s="119">
        <v>48.912926512287939</v>
      </c>
      <c r="L39" s="111">
        <v>7.9013539605619982</v>
      </c>
      <c r="M39" s="112">
        <v>60</v>
      </c>
      <c r="N39" s="119">
        <v>7.1597227909061871</v>
      </c>
      <c r="O39" s="111">
        <v>3.517759861043992</v>
      </c>
      <c r="P39" s="112">
        <v>56</v>
      </c>
      <c r="Q39" s="119">
        <v>22.021742267394298</v>
      </c>
      <c r="R39" s="111">
        <v>5.469579268653284</v>
      </c>
      <c r="S39" s="112">
        <v>56</v>
      </c>
      <c r="T39" s="119">
        <v>15.009753743980861</v>
      </c>
      <c r="U39" s="111">
        <v>5.5040154987407908</v>
      </c>
      <c r="V39" s="128">
        <v>56</v>
      </c>
    </row>
    <row r="40" spans="1:22" ht="15" customHeight="1">
      <c r="A40" s="268" t="s">
        <v>87</v>
      </c>
      <c r="B40" s="120">
        <v>51.441264528950271</v>
      </c>
      <c r="C40" s="113">
        <v>7.2976887320954251</v>
      </c>
      <c r="D40" s="114">
        <v>72</v>
      </c>
      <c r="E40" s="120">
        <v>25.41796108412267</v>
      </c>
      <c r="F40" s="113">
        <v>5.9835712604285627</v>
      </c>
      <c r="G40" s="114">
        <v>67</v>
      </c>
      <c r="H40" s="120">
        <v>27.07822258173406</v>
      </c>
      <c r="I40" s="113">
        <v>6.7117405586442729</v>
      </c>
      <c r="J40" s="114">
        <v>68</v>
      </c>
      <c r="K40" s="120">
        <v>35.458567180438607</v>
      </c>
      <c r="L40" s="113">
        <v>6.5211026080790688</v>
      </c>
      <c r="M40" s="114">
        <v>68</v>
      </c>
      <c r="N40" s="120">
        <v>13.01058023366809</v>
      </c>
      <c r="O40" s="113">
        <v>4.5318205794126678</v>
      </c>
      <c r="P40" s="114">
        <v>65</v>
      </c>
      <c r="Q40" s="120">
        <v>8.872094695505778</v>
      </c>
      <c r="R40" s="113">
        <v>3.8904419403828459</v>
      </c>
      <c r="S40" s="114">
        <v>66</v>
      </c>
      <c r="T40" s="120">
        <v>10.45199575661942</v>
      </c>
      <c r="U40" s="113">
        <v>3.3124691369490979</v>
      </c>
      <c r="V40" s="129">
        <v>67</v>
      </c>
    </row>
    <row r="41" spans="1:22" ht="15" customHeight="1">
      <c r="A41" s="267" t="s">
        <v>88</v>
      </c>
      <c r="B41" s="119">
        <v>52.02610808636723</v>
      </c>
      <c r="C41" s="111">
        <v>7.4160377101679318</v>
      </c>
      <c r="D41" s="112">
        <v>56</v>
      </c>
      <c r="E41" s="119">
        <v>5.448985228979196</v>
      </c>
      <c r="F41" s="111">
        <v>4.0265733097446086</v>
      </c>
      <c r="G41" s="112">
        <v>50</v>
      </c>
      <c r="H41" s="119">
        <v>29.031241413938229</v>
      </c>
      <c r="I41" s="111">
        <v>7.7588184774996032</v>
      </c>
      <c r="J41" s="112">
        <v>55</v>
      </c>
      <c r="K41" s="119">
        <v>55.198873415452908</v>
      </c>
      <c r="L41" s="111">
        <v>6.2836663191635571</v>
      </c>
      <c r="M41" s="112">
        <v>53</v>
      </c>
      <c r="N41" s="119">
        <v>15.227904452690421</v>
      </c>
      <c r="O41" s="111">
        <v>4.1867138029875104</v>
      </c>
      <c r="P41" s="112">
        <v>50</v>
      </c>
      <c r="Q41" s="119">
        <v>22.47388224806695</v>
      </c>
      <c r="R41" s="111">
        <v>5.8126311803683706</v>
      </c>
      <c r="S41" s="112">
        <v>52</v>
      </c>
      <c r="T41" s="119">
        <v>17.76192786066585</v>
      </c>
      <c r="U41" s="111">
        <v>7.082374944514763</v>
      </c>
      <c r="V41" s="128">
        <v>51</v>
      </c>
    </row>
    <row r="42" spans="1:22" ht="15" customHeight="1">
      <c r="A42" s="268" t="s">
        <v>89</v>
      </c>
      <c r="B42" s="120">
        <v>38.307747603650867</v>
      </c>
      <c r="C42" s="113">
        <v>9.1368075021261514</v>
      </c>
      <c r="D42" s="114">
        <v>23</v>
      </c>
      <c r="E42" s="120">
        <v>0</v>
      </c>
      <c r="F42" s="113"/>
      <c r="G42" s="114">
        <v>17</v>
      </c>
      <c r="H42" s="120">
        <v>25.138158222453619</v>
      </c>
      <c r="I42" s="113">
        <v>9.8271131990226621</v>
      </c>
      <c r="J42" s="114">
        <v>18</v>
      </c>
      <c r="K42" s="120">
        <v>39.309565957795478</v>
      </c>
      <c r="L42" s="113">
        <v>9.7175533233576701</v>
      </c>
      <c r="M42" s="114">
        <v>21</v>
      </c>
      <c r="N42" s="120">
        <v>15.99863162497679</v>
      </c>
      <c r="O42" s="113">
        <v>8.6153788072293533</v>
      </c>
      <c r="P42" s="114">
        <v>19</v>
      </c>
      <c r="Q42" s="120">
        <v>24.85741483729241</v>
      </c>
      <c r="R42" s="113">
        <v>8.6716970961779296</v>
      </c>
      <c r="S42" s="114">
        <v>19</v>
      </c>
      <c r="T42" s="120">
        <v>13.756803895822079</v>
      </c>
      <c r="U42" s="113">
        <v>8.5162899875330176</v>
      </c>
      <c r="V42" s="129">
        <v>19</v>
      </c>
    </row>
    <row r="43" spans="1:22" ht="15" customHeight="1">
      <c r="A43" s="267" t="s">
        <v>90</v>
      </c>
      <c r="B43" s="119">
        <v>45.670857030286747</v>
      </c>
      <c r="C43" s="111">
        <v>5.0272958907863199</v>
      </c>
      <c r="D43" s="112">
        <v>136</v>
      </c>
      <c r="E43" s="119">
        <v>21.687361678517529</v>
      </c>
      <c r="F43" s="111">
        <v>4.2717354127461524</v>
      </c>
      <c r="G43" s="112">
        <v>130</v>
      </c>
      <c r="H43" s="119">
        <v>35.847288207568198</v>
      </c>
      <c r="I43" s="111">
        <v>4.6576492404688166</v>
      </c>
      <c r="J43" s="112">
        <v>132</v>
      </c>
      <c r="K43" s="119">
        <v>45.798971319475513</v>
      </c>
      <c r="L43" s="111">
        <v>4.6799271725456224</v>
      </c>
      <c r="M43" s="112">
        <v>127</v>
      </c>
      <c r="N43" s="119">
        <v>8.0685513119705838</v>
      </c>
      <c r="O43" s="111">
        <v>2.4956567015951729</v>
      </c>
      <c r="P43" s="112">
        <v>127</v>
      </c>
      <c r="Q43" s="119">
        <v>22.743599826367209</v>
      </c>
      <c r="R43" s="111">
        <v>4.2154531088773917</v>
      </c>
      <c r="S43" s="112">
        <v>126</v>
      </c>
      <c r="T43" s="119">
        <v>9.6785360884012022</v>
      </c>
      <c r="U43" s="111">
        <v>3.2865590908527058</v>
      </c>
      <c r="V43" s="128">
        <v>130</v>
      </c>
    </row>
    <row r="44" spans="1:22" ht="15" customHeight="1">
      <c r="A44" s="268" t="s">
        <v>91</v>
      </c>
      <c r="B44" s="120">
        <v>28.826503676560598</v>
      </c>
      <c r="C44" s="113">
        <v>8.9274867729003073</v>
      </c>
      <c r="D44" s="114">
        <v>28</v>
      </c>
      <c r="E44" s="120">
        <v>9.0875019291216859</v>
      </c>
      <c r="F44" s="113">
        <v>5.4586888926352559</v>
      </c>
      <c r="G44" s="114">
        <v>27</v>
      </c>
      <c r="H44" s="120">
        <v>47.075021853587593</v>
      </c>
      <c r="I44" s="113">
        <v>11.50064468817998</v>
      </c>
      <c r="J44" s="114">
        <v>29</v>
      </c>
      <c r="K44" s="120">
        <v>31.570241998397741</v>
      </c>
      <c r="L44" s="113">
        <v>9.9184505148420534</v>
      </c>
      <c r="M44" s="114">
        <v>26</v>
      </c>
      <c r="N44" s="120">
        <v>11.89696064271109</v>
      </c>
      <c r="O44" s="113">
        <v>6.0742104522375451</v>
      </c>
      <c r="P44" s="114">
        <v>28</v>
      </c>
      <c r="Q44" s="120">
        <v>7.2793111540799771</v>
      </c>
      <c r="R44" s="113">
        <v>4.7611368120324027</v>
      </c>
      <c r="S44" s="114">
        <v>26</v>
      </c>
      <c r="T44" s="120">
        <v>10.41810725342622</v>
      </c>
      <c r="U44" s="113">
        <v>6.1956869541079804</v>
      </c>
      <c r="V44" s="129">
        <v>27</v>
      </c>
    </row>
    <row r="45" spans="1:22" ht="15" customHeight="1">
      <c r="A45" s="267" t="s">
        <v>92</v>
      </c>
      <c r="B45" s="119">
        <v>47.858730012952002</v>
      </c>
      <c r="C45" s="111">
        <v>5.0362155966893152</v>
      </c>
      <c r="D45" s="112">
        <v>122</v>
      </c>
      <c r="E45" s="119">
        <v>15.553171861614439</v>
      </c>
      <c r="F45" s="111">
        <v>3.5473823598975631</v>
      </c>
      <c r="G45" s="112">
        <v>113</v>
      </c>
      <c r="H45" s="119">
        <v>40.166190049685412</v>
      </c>
      <c r="I45" s="111">
        <v>5.128701353863466</v>
      </c>
      <c r="J45" s="112">
        <v>122</v>
      </c>
      <c r="K45" s="119">
        <v>45.583583375593712</v>
      </c>
      <c r="L45" s="111">
        <v>4.850560428372428</v>
      </c>
      <c r="M45" s="112">
        <v>125</v>
      </c>
      <c r="N45" s="119">
        <v>13.00624166778865</v>
      </c>
      <c r="O45" s="111">
        <v>3.3891598037759652</v>
      </c>
      <c r="P45" s="112">
        <v>114</v>
      </c>
      <c r="Q45" s="119">
        <v>20.434425439609608</v>
      </c>
      <c r="R45" s="111">
        <v>3.9554063527051202</v>
      </c>
      <c r="S45" s="112">
        <v>115</v>
      </c>
      <c r="T45" s="119">
        <v>11.73309940993285</v>
      </c>
      <c r="U45" s="111">
        <v>3.5785266604215722</v>
      </c>
      <c r="V45" s="128">
        <v>113</v>
      </c>
    </row>
    <row r="46" spans="1:22" ht="15" customHeight="1">
      <c r="A46" s="268" t="s">
        <v>93</v>
      </c>
      <c r="B46" s="120">
        <v>48.61658607407638</v>
      </c>
      <c r="C46" s="113">
        <v>4.2591424313992636</v>
      </c>
      <c r="D46" s="114">
        <v>189</v>
      </c>
      <c r="E46" s="120">
        <v>30.267349787592469</v>
      </c>
      <c r="F46" s="113">
        <v>3.8008858211526908</v>
      </c>
      <c r="G46" s="114">
        <v>176</v>
      </c>
      <c r="H46" s="120">
        <v>31.25086624518239</v>
      </c>
      <c r="I46" s="113">
        <v>4.0355204925053183</v>
      </c>
      <c r="J46" s="114">
        <v>177</v>
      </c>
      <c r="K46" s="120">
        <v>47.036208951790762</v>
      </c>
      <c r="L46" s="113">
        <v>4.3473723635872608</v>
      </c>
      <c r="M46" s="114">
        <v>182</v>
      </c>
      <c r="N46" s="120">
        <v>10.540428344619709</v>
      </c>
      <c r="O46" s="113">
        <v>2.5687990574706521</v>
      </c>
      <c r="P46" s="114">
        <v>172</v>
      </c>
      <c r="Q46" s="120">
        <v>15.31357961379994</v>
      </c>
      <c r="R46" s="113">
        <v>3.0371088629375129</v>
      </c>
      <c r="S46" s="114">
        <v>172</v>
      </c>
      <c r="T46" s="120">
        <v>8.0361183658582735</v>
      </c>
      <c r="U46" s="113">
        <v>2.2898979222242528</v>
      </c>
      <c r="V46" s="129">
        <v>168</v>
      </c>
    </row>
    <row r="47" spans="1:22" ht="15" customHeight="1">
      <c r="A47" s="267" t="s">
        <v>94</v>
      </c>
      <c r="B47" s="119">
        <v>45.187896355559118</v>
      </c>
      <c r="C47" s="111">
        <v>5.1067026390575414</v>
      </c>
      <c r="D47" s="112">
        <v>172</v>
      </c>
      <c r="E47" s="119">
        <v>25.438872095520761</v>
      </c>
      <c r="F47" s="111">
        <v>5.3178434560726302</v>
      </c>
      <c r="G47" s="112">
        <v>160</v>
      </c>
      <c r="H47" s="119">
        <v>36.823626164365393</v>
      </c>
      <c r="I47" s="111">
        <v>4.3409602508037768</v>
      </c>
      <c r="J47" s="112">
        <v>164</v>
      </c>
      <c r="K47" s="119">
        <v>48.207512669052541</v>
      </c>
      <c r="L47" s="111">
        <v>4.8455065762919469</v>
      </c>
      <c r="M47" s="112">
        <v>170</v>
      </c>
      <c r="N47" s="119">
        <v>15.91726224456079</v>
      </c>
      <c r="O47" s="111">
        <v>3.2607581862786619</v>
      </c>
      <c r="P47" s="112">
        <v>156</v>
      </c>
      <c r="Q47" s="119">
        <v>21.274925746236988</v>
      </c>
      <c r="R47" s="111">
        <v>3.621449860611071</v>
      </c>
      <c r="S47" s="112">
        <v>156</v>
      </c>
      <c r="T47" s="119">
        <v>10.985517238326519</v>
      </c>
      <c r="U47" s="111">
        <v>2.9886912000837169</v>
      </c>
      <c r="V47" s="128">
        <v>154</v>
      </c>
    </row>
    <row r="48" spans="1:22" ht="15" customHeight="1">
      <c r="A48" s="268" t="s">
        <v>95</v>
      </c>
      <c r="B48" s="120">
        <v>67.85061661887697</v>
      </c>
      <c r="C48" s="113">
        <v>7.1423282694424373</v>
      </c>
      <c r="D48" s="114">
        <v>55</v>
      </c>
      <c r="E48" s="120">
        <v>32.752831860443727</v>
      </c>
      <c r="F48" s="113">
        <v>9.4884054945774192</v>
      </c>
      <c r="G48" s="114">
        <v>49</v>
      </c>
      <c r="H48" s="120">
        <v>31.800431396127529</v>
      </c>
      <c r="I48" s="113">
        <v>8.044188126120865</v>
      </c>
      <c r="J48" s="114">
        <v>47</v>
      </c>
      <c r="K48" s="120">
        <v>39.942754218636722</v>
      </c>
      <c r="L48" s="113">
        <v>7.1190933340794738</v>
      </c>
      <c r="M48" s="114">
        <v>51</v>
      </c>
      <c r="N48" s="120">
        <v>23.215771444952409</v>
      </c>
      <c r="O48" s="113">
        <v>7.215394352913151</v>
      </c>
      <c r="P48" s="114">
        <v>48</v>
      </c>
      <c r="Q48" s="120">
        <v>15.641608532352571</v>
      </c>
      <c r="R48" s="113">
        <v>6.0483824219121924</v>
      </c>
      <c r="S48" s="114">
        <v>45</v>
      </c>
      <c r="T48" s="120">
        <v>14.62466495235979</v>
      </c>
      <c r="U48" s="113">
        <v>6.2232050516057607</v>
      </c>
      <c r="V48" s="129">
        <v>46</v>
      </c>
    </row>
    <row r="49" spans="1:22" ht="15" customHeight="1">
      <c r="A49" s="267" t="s">
        <v>96</v>
      </c>
      <c r="B49" s="119">
        <v>36.171854943051358</v>
      </c>
      <c r="C49" s="111">
        <v>6.3153361298645017</v>
      </c>
      <c r="D49" s="112">
        <v>83</v>
      </c>
      <c r="E49" s="119">
        <v>30.365830674133338</v>
      </c>
      <c r="F49" s="111">
        <v>6.4967724566769123</v>
      </c>
      <c r="G49" s="112">
        <v>82</v>
      </c>
      <c r="H49" s="119">
        <v>34.09665698677243</v>
      </c>
      <c r="I49" s="111">
        <v>5.3409699065146024</v>
      </c>
      <c r="J49" s="112">
        <v>86</v>
      </c>
      <c r="K49" s="119">
        <v>52.848971662111943</v>
      </c>
      <c r="L49" s="111">
        <v>5.7973687179676849</v>
      </c>
      <c r="M49" s="112">
        <v>84</v>
      </c>
      <c r="N49" s="119">
        <v>8.6972597162539369</v>
      </c>
      <c r="O49" s="111">
        <v>3.284314131413625</v>
      </c>
      <c r="P49" s="112">
        <v>80</v>
      </c>
      <c r="Q49" s="119">
        <v>20.35288161773364</v>
      </c>
      <c r="R49" s="111">
        <v>4.3983950200308737</v>
      </c>
      <c r="S49" s="112">
        <v>80</v>
      </c>
      <c r="T49" s="119">
        <v>9.6709739961027399</v>
      </c>
      <c r="U49" s="111">
        <v>3.4349626663943642</v>
      </c>
      <c r="V49" s="128">
        <v>79</v>
      </c>
    </row>
    <row r="50" spans="1:22" ht="15" customHeight="1">
      <c r="A50" s="268" t="s">
        <v>97</v>
      </c>
      <c r="B50" s="120">
        <v>56.220284992324352</v>
      </c>
      <c r="C50" s="113">
        <v>6.4399699327128523</v>
      </c>
      <c r="D50" s="114">
        <v>74</v>
      </c>
      <c r="E50" s="120">
        <v>22.434447464899971</v>
      </c>
      <c r="F50" s="113">
        <v>5.9567082611897666</v>
      </c>
      <c r="G50" s="114">
        <v>68</v>
      </c>
      <c r="H50" s="120">
        <v>23.709943950687641</v>
      </c>
      <c r="I50" s="113">
        <v>5.8898784014345118</v>
      </c>
      <c r="J50" s="114">
        <v>68</v>
      </c>
      <c r="K50" s="120">
        <v>40.689431417108928</v>
      </c>
      <c r="L50" s="113">
        <v>6.6227921684336204</v>
      </c>
      <c r="M50" s="114">
        <v>69</v>
      </c>
      <c r="N50" s="120">
        <v>11.97792313736009</v>
      </c>
      <c r="O50" s="113">
        <v>4.322682154829538</v>
      </c>
      <c r="P50" s="114">
        <v>66</v>
      </c>
      <c r="Q50" s="120">
        <v>4.5244920683948386</v>
      </c>
      <c r="R50" s="113">
        <v>2.649557214390331</v>
      </c>
      <c r="S50" s="114">
        <v>64</v>
      </c>
      <c r="T50" s="120">
        <v>5.1382694805307034</v>
      </c>
      <c r="U50" s="113">
        <v>2.9815345517008618</v>
      </c>
      <c r="V50" s="129">
        <v>66</v>
      </c>
    </row>
    <row r="51" spans="1:22" ht="15" customHeight="1">
      <c r="A51" s="267" t="s">
        <v>98</v>
      </c>
      <c r="B51" s="119">
        <v>47.479234376425623</v>
      </c>
      <c r="C51" s="111">
        <v>5.3420405171076917</v>
      </c>
      <c r="D51" s="112">
        <v>98</v>
      </c>
      <c r="E51" s="119">
        <v>15.67747086567009</v>
      </c>
      <c r="F51" s="111">
        <v>4.9622978076647559</v>
      </c>
      <c r="G51" s="112">
        <v>88</v>
      </c>
      <c r="H51" s="119">
        <v>43.105393677868257</v>
      </c>
      <c r="I51" s="111">
        <v>6.0448039198008559</v>
      </c>
      <c r="J51" s="112">
        <v>94</v>
      </c>
      <c r="K51" s="119">
        <v>48.377982140940382</v>
      </c>
      <c r="L51" s="111">
        <v>5.4275135424075058</v>
      </c>
      <c r="M51" s="112">
        <v>95</v>
      </c>
      <c r="N51" s="119">
        <v>3.6313215503755329</v>
      </c>
      <c r="O51" s="111">
        <v>2.148961877797023</v>
      </c>
      <c r="P51" s="112">
        <v>90</v>
      </c>
      <c r="Q51" s="119">
        <v>25.34333313220062</v>
      </c>
      <c r="R51" s="111">
        <v>5.5066547132776549</v>
      </c>
      <c r="S51" s="112">
        <v>93</v>
      </c>
      <c r="T51" s="119">
        <v>5.1505943725913923</v>
      </c>
      <c r="U51" s="111">
        <v>2.15879906597837</v>
      </c>
      <c r="V51" s="128">
        <v>93</v>
      </c>
    </row>
    <row r="52" spans="1:22" ht="15" customHeight="1" thickBot="1">
      <c r="A52" s="269" t="s">
        <v>99</v>
      </c>
      <c r="B52" s="121">
        <v>53.125669799415157</v>
      </c>
      <c r="C52" s="115">
        <v>6.7006150758926948</v>
      </c>
      <c r="D52" s="116">
        <v>81</v>
      </c>
      <c r="E52" s="121">
        <v>31.501531991094119</v>
      </c>
      <c r="F52" s="115">
        <v>6.2148453448552861</v>
      </c>
      <c r="G52" s="116">
        <v>76</v>
      </c>
      <c r="H52" s="121">
        <v>32.704353200877357</v>
      </c>
      <c r="I52" s="115">
        <v>6.3473153957535899</v>
      </c>
      <c r="J52" s="116">
        <v>79</v>
      </c>
      <c r="K52" s="121">
        <v>55.165557598179923</v>
      </c>
      <c r="L52" s="115">
        <v>6.9712173700337772</v>
      </c>
      <c r="M52" s="116">
        <v>81</v>
      </c>
      <c r="N52" s="121">
        <v>7.5784419391196653</v>
      </c>
      <c r="O52" s="115">
        <v>3.4706706974058492</v>
      </c>
      <c r="P52" s="116">
        <v>74</v>
      </c>
      <c r="Q52" s="121">
        <v>12.751176126881161</v>
      </c>
      <c r="R52" s="115">
        <v>4.1139650224357487</v>
      </c>
      <c r="S52" s="116">
        <v>74</v>
      </c>
      <c r="T52" s="121">
        <v>9.5898365597175967</v>
      </c>
      <c r="U52" s="115">
        <v>4.1494002514144031</v>
      </c>
      <c r="V52" s="130">
        <v>74</v>
      </c>
    </row>
    <row r="53" spans="1:22" ht="15" customHeight="1">
      <c r="A53" s="270" t="s">
        <v>100</v>
      </c>
      <c r="B53" s="122">
        <v>46.710465264247453</v>
      </c>
      <c r="C53" s="117">
        <v>1.701074138308647</v>
      </c>
      <c r="D53" s="118">
        <v>1309</v>
      </c>
      <c r="E53" s="122">
        <v>23.3744774030319</v>
      </c>
      <c r="F53" s="117">
        <v>1.5244049553837959</v>
      </c>
      <c r="G53" s="118">
        <v>1215</v>
      </c>
      <c r="H53" s="122">
        <v>35.567123502399888</v>
      </c>
      <c r="I53" s="117">
        <v>1.6276918862996139</v>
      </c>
      <c r="J53" s="118">
        <v>1262</v>
      </c>
      <c r="K53" s="122">
        <v>43.645698375915643</v>
      </c>
      <c r="L53" s="117">
        <v>1.641405736753498</v>
      </c>
      <c r="M53" s="118">
        <v>1268</v>
      </c>
      <c r="N53" s="122">
        <v>12.723366752721351</v>
      </c>
      <c r="O53" s="117">
        <v>1.1257443407079371</v>
      </c>
      <c r="P53" s="118">
        <v>1202</v>
      </c>
      <c r="Q53" s="122">
        <v>18.598883704690099</v>
      </c>
      <c r="R53" s="117">
        <v>1.257867544678771</v>
      </c>
      <c r="S53" s="118">
        <v>1209</v>
      </c>
      <c r="T53" s="122">
        <v>11.045816566515789</v>
      </c>
      <c r="U53" s="117">
        <v>1.1259098515912629</v>
      </c>
      <c r="V53" s="271">
        <v>1198</v>
      </c>
    </row>
    <row r="54" spans="1:22" ht="15" customHeight="1">
      <c r="A54" s="270" t="s">
        <v>101</v>
      </c>
      <c r="B54" s="122">
        <v>48.494452567201122</v>
      </c>
      <c r="C54" s="117">
        <v>3.1413391090747962</v>
      </c>
      <c r="D54" s="118">
        <v>401</v>
      </c>
      <c r="E54" s="122">
        <v>27.957687258996639</v>
      </c>
      <c r="F54" s="117">
        <v>3.0767822683317831</v>
      </c>
      <c r="G54" s="118">
        <v>377</v>
      </c>
      <c r="H54" s="122">
        <v>32.713199084123033</v>
      </c>
      <c r="I54" s="117">
        <v>3.075659587821026</v>
      </c>
      <c r="J54" s="118">
        <v>385</v>
      </c>
      <c r="K54" s="122">
        <v>46.035419982034377</v>
      </c>
      <c r="L54" s="117">
        <v>3.0725461500821352</v>
      </c>
      <c r="M54" s="118">
        <v>388</v>
      </c>
      <c r="N54" s="122">
        <v>9.6640762768194275</v>
      </c>
      <c r="O54" s="117">
        <v>1.708440102039285</v>
      </c>
      <c r="P54" s="118">
        <v>369</v>
      </c>
      <c r="Q54" s="122">
        <v>14.944191551095299</v>
      </c>
      <c r="R54" s="117">
        <v>2.0282805959536092</v>
      </c>
      <c r="S54" s="118">
        <v>366</v>
      </c>
      <c r="T54" s="122">
        <v>10.521128609100909</v>
      </c>
      <c r="U54" s="117">
        <v>1.847605176851185</v>
      </c>
      <c r="V54" s="271">
        <v>369</v>
      </c>
    </row>
    <row r="55" spans="1:22" ht="15" customHeight="1">
      <c r="A55" s="272" t="s">
        <v>102</v>
      </c>
      <c r="B55" s="126">
        <v>47.002606559583057</v>
      </c>
      <c r="C55" s="131">
        <v>1.5129805808483521</v>
      </c>
      <c r="D55" s="127">
        <v>1710</v>
      </c>
      <c r="E55" s="126">
        <v>24.13897672277454</v>
      </c>
      <c r="F55" s="131">
        <v>1.369775264996872</v>
      </c>
      <c r="G55" s="127">
        <v>1592</v>
      </c>
      <c r="H55" s="126">
        <v>35.095964166703382</v>
      </c>
      <c r="I55" s="131">
        <v>1.4497088798319</v>
      </c>
      <c r="J55" s="127">
        <v>1647</v>
      </c>
      <c r="K55" s="126">
        <v>44.038977418389869</v>
      </c>
      <c r="L55" s="131">
        <v>1.461824650860001</v>
      </c>
      <c r="M55" s="127">
        <v>1656</v>
      </c>
      <c r="N55" s="126">
        <v>12.21646436562057</v>
      </c>
      <c r="O55" s="131">
        <v>0.98172718919307989</v>
      </c>
      <c r="P55" s="127">
        <v>1571</v>
      </c>
      <c r="Q55" s="126">
        <v>17.99715102770282</v>
      </c>
      <c r="R55" s="131">
        <v>1.1027631307429751</v>
      </c>
      <c r="S55" s="127">
        <v>1575</v>
      </c>
      <c r="T55" s="126">
        <v>10.95838708438272</v>
      </c>
      <c r="U55" s="131">
        <v>0.98758153818912298</v>
      </c>
      <c r="V55" s="132">
        <v>1567</v>
      </c>
    </row>
    <row r="56" spans="1:22" ht="15" customHeight="1">
      <c r="A56" s="1162" t="s">
        <v>162</v>
      </c>
      <c r="B56" s="1162" t="s">
        <v>163</v>
      </c>
      <c r="C56" s="1162" t="s">
        <v>163</v>
      </c>
      <c r="D56" s="1162" t="s">
        <v>163</v>
      </c>
      <c r="E56" s="1162" t="s">
        <v>163</v>
      </c>
      <c r="F56" s="1162" t="s">
        <v>163</v>
      </c>
      <c r="G56" s="1162" t="s">
        <v>163</v>
      </c>
      <c r="H56" s="1162" t="s">
        <v>163</v>
      </c>
      <c r="I56" s="1162" t="s">
        <v>163</v>
      </c>
      <c r="J56" s="1162" t="s">
        <v>163</v>
      </c>
      <c r="K56" s="1162" t="s">
        <v>163</v>
      </c>
      <c r="L56" s="1162" t="s">
        <v>163</v>
      </c>
      <c r="M56" s="1162" t="s">
        <v>163</v>
      </c>
      <c r="N56" s="1162" t="s">
        <v>163</v>
      </c>
      <c r="O56" s="1162" t="s">
        <v>163</v>
      </c>
      <c r="P56" s="1162" t="s">
        <v>163</v>
      </c>
      <c r="Q56" s="1162" t="s">
        <v>163</v>
      </c>
      <c r="R56" s="1162" t="s">
        <v>163</v>
      </c>
      <c r="S56" s="1162" t="s">
        <v>163</v>
      </c>
      <c r="T56" s="1162" t="s">
        <v>163</v>
      </c>
      <c r="U56" s="1162" t="s">
        <v>163</v>
      </c>
      <c r="V56" s="1162" t="s">
        <v>163</v>
      </c>
    </row>
    <row r="57" spans="1:22">
      <c r="A57" s="1162" t="s">
        <v>165</v>
      </c>
      <c r="B57" s="1162" t="s">
        <v>165</v>
      </c>
      <c r="C57" s="1162" t="s">
        <v>165</v>
      </c>
      <c r="D57" s="1162" t="s">
        <v>165</v>
      </c>
      <c r="E57" s="1162" t="s">
        <v>165</v>
      </c>
      <c r="F57" s="1162" t="s">
        <v>165</v>
      </c>
      <c r="G57" s="1162" t="s">
        <v>165</v>
      </c>
      <c r="H57" s="1162" t="s">
        <v>165</v>
      </c>
      <c r="I57" s="1162" t="s">
        <v>165</v>
      </c>
      <c r="J57" s="1162" t="s">
        <v>165</v>
      </c>
      <c r="K57" s="1162" t="s">
        <v>165</v>
      </c>
      <c r="L57" s="1162" t="s">
        <v>165</v>
      </c>
      <c r="M57" s="1162" t="s">
        <v>165</v>
      </c>
      <c r="N57" s="1162" t="s">
        <v>165</v>
      </c>
      <c r="O57" s="1162" t="s">
        <v>165</v>
      </c>
      <c r="P57" s="1162" t="s">
        <v>165</v>
      </c>
      <c r="Q57" s="1162" t="s">
        <v>165</v>
      </c>
      <c r="R57" s="1162" t="s">
        <v>165</v>
      </c>
      <c r="S57" s="1162" t="s">
        <v>165</v>
      </c>
      <c r="T57" s="1162" t="s">
        <v>165</v>
      </c>
      <c r="U57" s="1162" t="s">
        <v>165</v>
      </c>
      <c r="V57" s="1162" t="s">
        <v>165</v>
      </c>
    </row>
  </sheetData>
  <mergeCells count="25">
    <mergeCell ref="A3:V3"/>
    <mergeCell ref="A28:V28"/>
    <mergeCell ref="A29:V29"/>
    <mergeCell ref="A30:V30"/>
    <mergeCell ref="A34:V34"/>
    <mergeCell ref="A32:V32"/>
    <mergeCell ref="A6:V6"/>
    <mergeCell ref="B7:D7"/>
    <mergeCell ref="E7:G7"/>
    <mergeCell ref="H7:J7"/>
    <mergeCell ref="K7:M7"/>
    <mergeCell ref="N7:P7"/>
    <mergeCell ref="Q7:S7"/>
    <mergeCell ref="T7:V7"/>
    <mergeCell ref="A57:V57"/>
    <mergeCell ref="A35:A36"/>
    <mergeCell ref="A7:A8"/>
    <mergeCell ref="Q35:S35"/>
    <mergeCell ref="T35:V35"/>
    <mergeCell ref="A56:V56"/>
    <mergeCell ref="B35:D35"/>
    <mergeCell ref="E35:G35"/>
    <mergeCell ref="H35:J35"/>
    <mergeCell ref="K35:M35"/>
    <mergeCell ref="N35:P35"/>
  </mergeCells>
  <hyperlinks>
    <hyperlink ref="A1" location="Inhalt!A1" display="Zurück zum Inhalt" xr:uid="{00000000-0004-0000-1B00-000000000000}"/>
  </hyperlink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Tabelle25"/>
  <dimension ref="A1:AT162"/>
  <sheetViews>
    <sheetView zoomScale="80" zoomScaleNormal="80" workbookViewId="0">
      <pane xSplit="1" topLeftCell="B1" activePane="topRight" state="frozen"/>
      <selection pane="topRight"/>
    </sheetView>
  </sheetViews>
  <sheetFormatPr baseColWidth="10" defaultColWidth="11" defaultRowHeight="15"/>
  <cols>
    <col min="1" max="1" width="23.5" style="583" customWidth="1"/>
    <col min="2" max="22" width="11.125" style="583" customWidth="1"/>
    <col min="23" max="16384" width="11" style="583"/>
  </cols>
  <sheetData>
    <row r="1" spans="1:46">
      <c r="A1" s="488" t="s">
        <v>688</v>
      </c>
    </row>
    <row r="3" spans="1:46" s="596" customFormat="1" ht="23.25">
      <c r="A3" s="1156">
        <v>2022</v>
      </c>
      <c r="B3" s="1156"/>
      <c r="C3" s="1156"/>
      <c r="D3" s="1156"/>
      <c r="E3" s="1156"/>
      <c r="F3" s="1156"/>
      <c r="G3" s="1156"/>
      <c r="H3" s="1156"/>
      <c r="I3" s="1156"/>
      <c r="J3" s="1156"/>
      <c r="K3" s="1156"/>
      <c r="L3" s="1156"/>
      <c r="M3" s="1156"/>
      <c r="N3" s="1156"/>
      <c r="O3" s="1156"/>
      <c r="P3" s="1156"/>
      <c r="Q3" s="1156"/>
      <c r="R3" s="1156"/>
      <c r="S3" s="1156"/>
      <c r="T3" s="1156"/>
      <c r="U3" s="1156"/>
      <c r="V3" s="1156"/>
      <c r="W3" s="344"/>
      <c r="X3" s="344"/>
      <c r="Y3" s="344"/>
      <c r="Z3" s="344"/>
      <c r="AA3" s="344"/>
      <c r="AB3" s="344"/>
      <c r="AC3" s="344"/>
      <c r="AD3" s="344"/>
      <c r="AE3" s="344"/>
      <c r="AF3" s="344"/>
      <c r="AG3" s="344"/>
      <c r="AH3" s="344"/>
      <c r="AI3" s="344"/>
      <c r="AJ3" s="344"/>
      <c r="AK3" s="344"/>
      <c r="AL3" s="344"/>
      <c r="AM3" s="344"/>
      <c r="AN3" s="344"/>
      <c r="AO3" s="344"/>
      <c r="AP3" s="344"/>
      <c r="AQ3" s="344"/>
      <c r="AR3" s="344"/>
      <c r="AS3" s="344"/>
      <c r="AT3" s="344"/>
    </row>
    <row r="5" spans="1:46">
      <c r="A5" s="275"/>
    </row>
    <row r="6" spans="1:46" ht="14.25" customHeight="1">
      <c r="A6" s="1158" t="s">
        <v>440</v>
      </c>
      <c r="B6" s="1158"/>
      <c r="C6" s="1158"/>
      <c r="D6" s="1158"/>
      <c r="E6" s="1158"/>
      <c r="F6" s="1158"/>
      <c r="G6" s="1158"/>
      <c r="H6" s="1158"/>
      <c r="I6" s="1158"/>
      <c r="J6" s="1158"/>
    </row>
    <row r="7" spans="1:46" ht="75" customHeight="1" thickBot="1">
      <c r="A7" s="1164" t="s">
        <v>311</v>
      </c>
      <c r="B7" s="1157" t="s">
        <v>404</v>
      </c>
      <c r="C7" s="1157" t="s">
        <v>166</v>
      </c>
      <c r="D7" s="1157" t="s">
        <v>166</v>
      </c>
      <c r="E7" s="1157" t="s">
        <v>405</v>
      </c>
      <c r="F7" s="1157" t="s">
        <v>167</v>
      </c>
      <c r="G7" s="1157" t="s">
        <v>167</v>
      </c>
      <c r="H7" s="1157" t="s">
        <v>406</v>
      </c>
      <c r="I7" s="1157" t="s">
        <v>168</v>
      </c>
      <c r="J7" s="1163" t="s">
        <v>168</v>
      </c>
    </row>
    <row r="8" spans="1:46" ht="15" customHeight="1" thickBot="1">
      <c r="A8" s="1165" t="s">
        <v>311</v>
      </c>
      <c r="B8" s="72" t="s">
        <v>112</v>
      </c>
      <c r="C8" s="72" t="s">
        <v>82</v>
      </c>
      <c r="D8" s="73" t="s">
        <v>83</v>
      </c>
      <c r="E8" s="72" t="s">
        <v>112</v>
      </c>
      <c r="F8" s="72" t="s">
        <v>82</v>
      </c>
      <c r="G8" s="73" t="s">
        <v>83</v>
      </c>
      <c r="H8" s="72" t="s">
        <v>112</v>
      </c>
      <c r="I8" s="72" t="s">
        <v>82</v>
      </c>
      <c r="J8" s="72" t="s">
        <v>83</v>
      </c>
    </row>
    <row r="9" spans="1:46" ht="15" customHeight="1">
      <c r="A9" s="276" t="s">
        <v>84</v>
      </c>
      <c r="B9" s="591">
        <v>98.400047743128965</v>
      </c>
      <c r="C9" s="305">
        <v>0.57936906163024948</v>
      </c>
      <c r="D9" s="306">
        <v>421</v>
      </c>
      <c r="E9" s="591">
        <v>68.233675111929131</v>
      </c>
      <c r="F9" s="305">
        <v>2.7962754919902171</v>
      </c>
      <c r="G9" s="306">
        <v>374</v>
      </c>
      <c r="H9" s="304">
        <v>95.567870698247518</v>
      </c>
      <c r="I9" s="305">
        <v>1.1612913150798829</v>
      </c>
      <c r="J9" s="307">
        <v>418</v>
      </c>
    </row>
    <row r="10" spans="1:46" ht="15" customHeight="1">
      <c r="A10" s="281" t="s">
        <v>85</v>
      </c>
      <c r="B10" s="309">
        <v>95.24686436093755</v>
      </c>
      <c r="C10" s="310">
        <v>1.2579178111351259</v>
      </c>
      <c r="D10" s="311">
        <v>314</v>
      </c>
      <c r="E10" s="592">
        <v>62.199556747128717</v>
      </c>
      <c r="F10" s="310">
        <v>3.379932876868835</v>
      </c>
      <c r="G10" s="311">
        <v>286</v>
      </c>
      <c r="H10" s="309">
        <v>95.755848320614106</v>
      </c>
      <c r="I10" s="310">
        <v>1.280515451409874</v>
      </c>
      <c r="J10" s="312">
        <v>319</v>
      </c>
    </row>
    <row r="11" spans="1:46" ht="15" customHeight="1">
      <c r="A11" s="276" t="s">
        <v>86</v>
      </c>
      <c r="B11" s="304">
        <v>94.02955585972235</v>
      </c>
      <c r="C11" s="305">
        <v>1.441071214029783</v>
      </c>
      <c r="D11" s="306">
        <v>483</v>
      </c>
      <c r="E11" s="304">
        <v>65.912648575991255</v>
      </c>
      <c r="F11" s="305">
        <v>3.013443099661484</v>
      </c>
      <c r="G11" s="306">
        <v>431</v>
      </c>
      <c r="H11" s="304">
        <v>92.202441461970693</v>
      </c>
      <c r="I11" s="305">
        <v>1.8922291298896821</v>
      </c>
      <c r="J11" s="307">
        <v>469</v>
      </c>
    </row>
    <row r="12" spans="1:46" ht="15" customHeight="1">
      <c r="A12" s="281" t="s">
        <v>87</v>
      </c>
      <c r="B12" s="309">
        <v>97.200940084698985</v>
      </c>
      <c r="C12" s="310">
        <v>0.74775825363552528</v>
      </c>
      <c r="D12" s="311">
        <v>375</v>
      </c>
      <c r="E12" s="592">
        <v>74.650190890179545</v>
      </c>
      <c r="F12" s="310">
        <v>2.7573998068451089</v>
      </c>
      <c r="G12" s="311">
        <v>339</v>
      </c>
      <c r="H12" s="309">
        <v>96.062578433949838</v>
      </c>
      <c r="I12" s="310">
        <v>1.0629716961315929</v>
      </c>
      <c r="J12" s="312">
        <v>370</v>
      </c>
    </row>
    <row r="13" spans="1:46" ht="15" customHeight="1">
      <c r="A13" s="276" t="s">
        <v>88</v>
      </c>
      <c r="B13" s="591">
        <v>94.014494020901367</v>
      </c>
      <c r="C13" s="305">
        <v>1.479820780134691</v>
      </c>
      <c r="D13" s="306">
        <v>316</v>
      </c>
      <c r="E13" s="304">
        <v>66.204235994904209</v>
      </c>
      <c r="F13" s="305">
        <v>3.087882795878429</v>
      </c>
      <c r="G13" s="306">
        <v>282</v>
      </c>
      <c r="H13" s="304">
        <v>92.312758293845491</v>
      </c>
      <c r="I13" s="305">
        <v>1.6657585482992221</v>
      </c>
      <c r="J13" s="307">
        <v>305</v>
      </c>
    </row>
    <row r="14" spans="1:46" ht="15" customHeight="1">
      <c r="A14" s="281" t="s">
        <v>89</v>
      </c>
      <c r="B14" s="309">
        <v>92.560849169989339</v>
      </c>
      <c r="C14" s="310">
        <v>1.54596898591311</v>
      </c>
      <c r="D14" s="311">
        <v>429</v>
      </c>
      <c r="E14" s="309">
        <v>61.908575892202258</v>
      </c>
      <c r="F14" s="310">
        <v>2.7956104980736569</v>
      </c>
      <c r="G14" s="311">
        <v>383</v>
      </c>
      <c r="H14" s="309">
        <v>94.264380876481667</v>
      </c>
      <c r="I14" s="310">
        <v>1.829573857549172</v>
      </c>
      <c r="J14" s="312">
        <v>416</v>
      </c>
    </row>
    <row r="15" spans="1:46" ht="15" customHeight="1">
      <c r="A15" s="276" t="s">
        <v>90</v>
      </c>
      <c r="B15" s="304">
        <v>94.950171043921898</v>
      </c>
      <c r="C15" s="305">
        <v>1.5203147030526289</v>
      </c>
      <c r="D15" s="306">
        <v>363</v>
      </c>
      <c r="E15" s="591">
        <v>72.523027089675836</v>
      </c>
      <c r="F15" s="305">
        <v>3.1865634520073698</v>
      </c>
      <c r="G15" s="306">
        <v>333</v>
      </c>
      <c r="H15" s="304">
        <v>96.8960197461316</v>
      </c>
      <c r="I15" s="305">
        <v>1.09755590544766</v>
      </c>
      <c r="J15" s="307">
        <v>359</v>
      </c>
    </row>
    <row r="16" spans="1:46" ht="15" customHeight="1">
      <c r="A16" s="281" t="s">
        <v>91</v>
      </c>
      <c r="B16" s="309">
        <v>95.183054027193862</v>
      </c>
      <c r="C16" s="310">
        <v>1.27176381653418</v>
      </c>
      <c r="D16" s="311">
        <v>463</v>
      </c>
      <c r="E16" s="309">
        <v>77.750960731882742</v>
      </c>
      <c r="F16" s="310">
        <v>2.7917408252542408</v>
      </c>
      <c r="G16" s="311">
        <v>416</v>
      </c>
      <c r="H16" s="309">
        <v>95.548664897836971</v>
      </c>
      <c r="I16" s="310">
        <v>1.483711655558084</v>
      </c>
      <c r="J16" s="312">
        <v>458</v>
      </c>
    </row>
    <row r="17" spans="1:10" ht="15" customHeight="1">
      <c r="A17" s="276" t="s">
        <v>92</v>
      </c>
      <c r="B17" s="304">
        <v>94.667023213448488</v>
      </c>
      <c r="C17" s="305">
        <v>1.2785115065443899</v>
      </c>
      <c r="D17" s="306">
        <v>383</v>
      </c>
      <c r="E17" s="304">
        <v>60.811190945592429</v>
      </c>
      <c r="F17" s="305">
        <v>3.12534059107788</v>
      </c>
      <c r="G17" s="306">
        <v>356</v>
      </c>
      <c r="H17" s="304">
        <v>92.458841959436597</v>
      </c>
      <c r="I17" s="305">
        <v>1.594570446556177</v>
      </c>
      <c r="J17" s="307">
        <v>382</v>
      </c>
    </row>
    <row r="18" spans="1:10" ht="15" customHeight="1">
      <c r="A18" s="281" t="s">
        <v>93</v>
      </c>
      <c r="B18" s="309">
        <v>96.537845720991427</v>
      </c>
      <c r="C18" s="310">
        <v>0.95166899655099746</v>
      </c>
      <c r="D18" s="311">
        <v>440</v>
      </c>
      <c r="E18" s="592">
        <v>69.714092141380164</v>
      </c>
      <c r="F18" s="310">
        <v>2.6408290904759242</v>
      </c>
      <c r="G18" s="311">
        <v>404</v>
      </c>
      <c r="H18" s="309">
        <v>94.265620753172769</v>
      </c>
      <c r="I18" s="310">
        <v>1.2488852045158001</v>
      </c>
      <c r="J18" s="312">
        <v>441</v>
      </c>
    </row>
    <row r="19" spans="1:10" ht="15" customHeight="1">
      <c r="A19" s="276" t="s">
        <v>94</v>
      </c>
      <c r="B19" s="304">
        <v>96.181164733212398</v>
      </c>
      <c r="C19" s="305">
        <v>1.316900658277921</v>
      </c>
      <c r="D19" s="306">
        <v>408</v>
      </c>
      <c r="E19" s="591">
        <v>63.04579739672613</v>
      </c>
      <c r="F19" s="305">
        <v>3.1271890038995962</v>
      </c>
      <c r="G19" s="306">
        <v>363</v>
      </c>
      <c r="H19" s="304">
        <v>93.78432160175791</v>
      </c>
      <c r="I19" s="305">
        <v>1.539529531165474</v>
      </c>
      <c r="J19" s="307">
        <v>406</v>
      </c>
    </row>
    <row r="20" spans="1:10" ht="15" customHeight="1">
      <c r="A20" s="281" t="s">
        <v>95</v>
      </c>
      <c r="B20" s="309">
        <v>96.102874925883569</v>
      </c>
      <c r="C20" s="310">
        <v>1.052379281786302</v>
      </c>
      <c r="D20" s="311">
        <v>324</v>
      </c>
      <c r="E20" s="592">
        <v>59.843974501958343</v>
      </c>
      <c r="F20" s="310">
        <v>3.6856567813434351</v>
      </c>
      <c r="G20" s="311">
        <v>281</v>
      </c>
      <c r="H20" s="309">
        <v>95.516768966241344</v>
      </c>
      <c r="I20" s="310">
        <v>1.3452088788347489</v>
      </c>
      <c r="J20" s="312">
        <v>317</v>
      </c>
    </row>
    <row r="21" spans="1:10" ht="15" customHeight="1">
      <c r="A21" s="276" t="s">
        <v>96</v>
      </c>
      <c r="B21" s="591">
        <v>92.140411438689966</v>
      </c>
      <c r="C21" s="305">
        <v>1.480375199519028</v>
      </c>
      <c r="D21" s="306">
        <v>528</v>
      </c>
      <c r="E21" s="304">
        <v>69.664884367107902</v>
      </c>
      <c r="F21" s="305">
        <v>2.532265561204913</v>
      </c>
      <c r="G21" s="306">
        <v>483</v>
      </c>
      <c r="H21" s="304">
        <v>91.499374266062844</v>
      </c>
      <c r="I21" s="305">
        <v>1.6303089259136521</v>
      </c>
      <c r="J21" s="307">
        <v>527</v>
      </c>
    </row>
    <row r="22" spans="1:10" ht="15" customHeight="1">
      <c r="A22" s="281" t="s">
        <v>97</v>
      </c>
      <c r="B22" s="309">
        <v>92.929777350033078</v>
      </c>
      <c r="C22" s="310">
        <v>1.3560085638703581</v>
      </c>
      <c r="D22" s="311">
        <v>473</v>
      </c>
      <c r="E22" s="309">
        <v>59.434056708747633</v>
      </c>
      <c r="F22" s="310">
        <v>3.2943540482567619</v>
      </c>
      <c r="G22" s="311">
        <v>426</v>
      </c>
      <c r="H22" s="309">
        <v>89.167874980631879</v>
      </c>
      <c r="I22" s="310">
        <v>1.9088879306249671</v>
      </c>
      <c r="J22" s="312">
        <v>468</v>
      </c>
    </row>
    <row r="23" spans="1:10" ht="15" customHeight="1">
      <c r="A23" s="276" t="s">
        <v>98</v>
      </c>
      <c r="B23" s="591">
        <v>94.14429299930589</v>
      </c>
      <c r="C23" s="305">
        <v>1.2394423731128901</v>
      </c>
      <c r="D23" s="306">
        <v>574</v>
      </c>
      <c r="E23" s="304">
        <v>67.221082792810932</v>
      </c>
      <c r="F23" s="305">
        <v>2.448857738772241</v>
      </c>
      <c r="G23" s="306">
        <v>527</v>
      </c>
      <c r="H23" s="304">
        <v>92.198105043786157</v>
      </c>
      <c r="I23" s="305">
        <v>1.446822748627886</v>
      </c>
      <c r="J23" s="307">
        <v>567</v>
      </c>
    </row>
    <row r="24" spans="1:10" ht="15" customHeight="1" thickBot="1">
      <c r="A24" s="286" t="s">
        <v>99</v>
      </c>
      <c r="B24" s="319">
        <v>94.263737538333643</v>
      </c>
      <c r="C24" s="320">
        <v>1.4828386920442891</v>
      </c>
      <c r="D24" s="321">
        <v>540</v>
      </c>
      <c r="E24" s="595">
        <v>70.759019634442637</v>
      </c>
      <c r="F24" s="320">
        <v>2.655543885153028</v>
      </c>
      <c r="G24" s="321">
        <v>484</v>
      </c>
      <c r="H24" s="319">
        <v>90.059919756405634</v>
      </c>
      <c r="I24" s="320">
        <v>1.7815432069479471</v>
      </c>
      <c r="J24" s="322">
        <v>527</v>
      </c>
    </row>
    <row r="25" spans="1:10" ht="15" customHeight="1">
      <c r="A25" s="291" t="s">
        <v>100</v>
      </c>
      <c r="B25" s="332">
        <v>95.89586435656129</v>
      </c>
      <c r="C25" s="333">
        <v>0.42125321979370428</v>
      </c>
      <c r="D25" s="334">
        <v>3972</v>
      </c>
      <c r="E25" s="593">
        <v>66.237201817792339</v>
      </c>
      <c r="F25" s="333">
        <v>1.1548057682014661</v>
      </c>
      <c r="G25" s="334">
        <v>3589</v>
      </c>
      <c r="H25" s="332">
        <v>94.62982369364677</v>
      </c>
      <c r="I25" s="333">
        <v>0.5094255426795361</v>
      </c>
      <c r="J25" s="335">
        <v>3930</v>
      </c>
    </row>
    <row r="26" spans="1:10" ht="15" customHeight="1">
      <c r="A26" s="291" t="s">
        <v>101</v>
      </c>
      <c r="B26" s="593">
        <v>93.881563486247217</v>
      </c>
      <c r="C26" s="333">
        <v>0.65037842834137272</v>
      </c>
      <c r="D26" s="334">
        <v>2862</v>
      </c>
      <c r="E26" s="593">
        <v>68.864880446980507</v>
      </c>
      <c r="F26" s="333">
        <v>1.292054165974631</v>
      </c>
      <c r="G26" s="334">
        <v>2579</v>
      </c>
      <c r="H26" s="332">
        <v>92.152671327681006</v>
      </c>
      <c r="I26" s="333">
        <v>0.79459380657113909</v>
      </c>
      <c r="J26" s="335">
        <v>2819</v>
      </c>
    </row>
    <row r="27" spans="1:10" ht="15" customHeight="1">
      <c r="A27" s="296" t="s">
        <v>102</v>
      </c>
      <c r="B27" s="324">
        <v>95.482194458687317</v>
      </c>
      <c r="C27" s="325">
        <v>0.360769861902621</v>
      </c>
      <c r="D27" s="326">
        <v>6834</v>
      </c>
      <c r="E27" s="594">
        <v>66.774300767933184</v>
      </c>
      <c r="F27" s="325">
        <v>0.9559841272534958</v>
      </c>
      <c r="G27" s="326">
        <v>6168</v>
      </c>
      <c r="H27" s="324">
        <v>94.129317762840898</v>
      </c>
      <c r="I27" s="325">
        <v>0.43727081816900842</v>
      </c>
      <c r="J27" s="327">
        <v>6749</v>
      </c>
    </row>
    <row r="28" spans="1:10" ht="15" customHeight="1">
      <c r="A28" s="1162" t="s">
        <v>169</v>
      </c>
      <c r="B28" s="1162" t="s">
        <v>170</v>
      </c>
      <c r="C28" s="1162" t="s">
        <v>170</v>
      </c>
      <c r="D28" s="1162" t="s">
        <v>170</v>
      </c>
      <c r="E28" s="1162" t="s">
        <v>170</v>
      </c>
      <c r="F28" s="1162" t="s">
        <v>170</v>
      </c>
      <c r="G28" s="1162" t="s">
        <v>170</v>
      </c>
      <c r="H28" s="1162" t="s">
        <v>170</v>
      </c>
      <c r="I28" s="1162" t="s">
        <v>170</v>
      </c>
      <c r="J28" s="1162" t="s">
        <v>170</v>
      </c>
    </row>
    <row r="29" spans="1:10" ht="33" customHeight="1">
      <c r="A29" s="1047" t="s">
        <v>439</v>
      </c>
      <c r="B29" s="1047" t="s">
        <v>105</v>
      </c>
      <c r="C29" s="1047" t="s">
        <v>105</v>
      </c>
      <c r="D29" s="1047" t="s">
        <v>105</v>
      </c>
      <c r="E29" s="1047" t="s">
        <v>105</v>
      </c>
      <c r="F29" s="1047" t="s">
        <v>105</v>
      </c>
      <c r="G29" s="1047" t="s">
        <v>105</v>
      </c>
      <c r="H29" s="1047" t="s">
        <v>105</v>
      </c>
      <c r="I29" s="1047" t="s">
        <v>105</v>
      </c>
      <c r="J29" s="1047" t="s">
        <v>105</v>
      </c>
    </row>
    <row r="30" spans="1:10" ht="14.25" customHeight="1">
      <c r="A30" s="1162" t="s">
        <v>171</v>
      </c>
      <c r="B30" s="1162" t="s">
        <v>171</v>
      </c>
      <c r="C30" s="1162" t="s">
        <v>171</v>
      </c>
      <c r="D30" s="1162" t="s">
        <v>171</v>
      </c>
      <c r="E30" s="1162" t="s">
        <v>171</v>
      </c>
      <c r="F30" s="1162" t="s">
        <v>171</v>
      </c>
      <c r="G30" s="1162" t="s">
        <v>171</v>
      </c>
      <c r="H30" s="1162" t="s">
        <v>171</v>
      </c>
      <c r="I30" s="1162" t="s">
        <v>171</v>
      </c>
      <c r="J30" s="1162" t="s">
        <v>171</v>
      </c>
    </row>
    <row r="32" spans="1:10" ht="30" customHeight="1">
      <c r="A32" s="1158" t="s">
        <v>448</v>
      </c>
      <c r="B32" s="1158"/>
      <c r="C32" s="1158"/>
      <c r="D32" s="1158"/>
      <c r="E32" s="1158"/>
      <c r="F32" s="1158"/>
      <c r="G32" s="1158"/>
      <c r="H32" s="1158"/>
      <c r="I32" s="1158"/>
      <c r="J32" s="1158"/>
    </row>
    <row r="33" spans="1:22" ht="67.5" customHeight="1" thickBot="1">
      <c r="A33" s="1164" t="s">
        <v>311</v>
      </c>
      <c r="B33" s="1157" t="s">
        <v>404</v>
      </c>
      <c r="C33" s="1157" t="s">
        <v>166</v>
      </c>
      <c r="D33" s="1157" t="s">
        <v>166</v>
      </c>
      <c r="E33" s="1157" t="s">
        <v>405</v>
      </c>
      <c r="F33" s="1157" t="s">
        <v>167</v>
      </c>
      <c r="G33" s="1157" t="s">
        <v>167</v>
      </c>
      <c r="H33" s="1157" t="s">
        <v>406</v>
      </c>
      <c r="I33" s="1157" t="s">
        <v>168</v>
      </c>
      <c r="J33" s="1163" t="s">
        <v>168</v>
      </c>
    </row>
    <row r="34" spans="1:22" ht="14.45" customHeight="1" thickBot="1">
      <c r="A34" s="1165" t="s">
        <v>311</v>
      </c>
      <c r="B34" s="72" t="s">
        <v>112</v>
      </c>
      <c r="C34" s="72" t="s">
        <v>82</v>
      </c>
      <c r="D34" s="73" t="s">
        <v>83</v>
      </c>
      <c r="E34" s="72" t="s">
        <v>112</v>
      </c>
      <c r="F34" s="72" t="s">
        <v>82</v>
      </c>
      <c r="G34" s="73" t="s">
        <v>83</v>
      </c>
      <c r="H34" s="72" t="s">
        <v>112</v>
      </c>
      <c r="I34" s="72" t="s">
        <v>82</v>
      </c>
      <c r="J34" s="72" t="s">
        <v>83</v>
      </c>
    </row>
    <row r="35" spans="1:22" ht="14.45" customHeight="1">
      <c r="A35" s="276" t="s">
        <v>123</v>
      </c>
      <c r="B35" s="304">
        <v>96.063879442906028</v>
      </c>
      <c r="C35" s="305">
        <v>0.5276590462292019</v>
      </c>
      <c r="D35" s="306">
        <v>2159</v>
      </c>
      <c r="E35" s="304">
        <v>65.197884485176942</v>
      </c>
      <c r="F35" s="305">
        <v>1.729990192106627</v>
      </c>
      <c r="G35" s="306">
        <v>1933</v>
      </c>
      <c r="H35" s="304">
        <v>93.772056843016642</v>
      </c>
      <c r="I35" s="305">
        <v>0.76893066739701321</v>
      </c>
      <c r="J35" s="307">
        <v>2140</v>
      </c>
    </row>
    <row r="36" spans="1:22" ht="14.45" customHeight="1">
      <c r="A36" s="615" t="s">
        <v>343</v>
      </c>
      <c r="B36" s="616">
        <v>95.210946425228528</v>
      </c>
      <c r="C36" s="617">
        <v>0.4683805467931258</v>
      </c>
      <c r="D36" s="618">
        <v>4673</v>
      </c>
      <c r="E36" s="616">
        <v>67.497298576598624</v>
      </c>
      <c r="F36" s="617">
        <v>1.145984611919769</v>
      </c>
      <c r="G36" s="618">
        <v>4233</v>
      </c>
      <c r="H36" s="616">
        <v>94.293140254149833</v>
      </c>
      <c r="I36" s="617">
        <v>0.53225237980260753</v>
      </c>
      <c r="J36" s="619">
        <v>4607</v>
      </c>
    </row>
    <row r="37" spans="1:22" ht="14.45" customHeight="1">
      <c r="A37" s="276" t="s">
        <v>442</v>
      </c>
      <c r="B37" s="304">
        <v>95.22133474509576</v>
      </c>
      <c r="C37" s="305">
        <v>1.001251753810531</v>
      </c>
      <c r="D37" s="306">
        <v>1132</v>
      </c>
      <c r="E37" s="304">
        <v>69.814417159651626</v>
      </c>
      <c r="F37" s="305">
        <v>2.599015049967258</v>
      </c>
      <c r="G37" s="306">
        <v>1008</v>
      </c>
      <c r="H37" s="304">
        <v>94.975187120554665</v>
      </c>
      <c r="I37" s="305">
        <v>1.048587663897631</v>
      </c>
      <c r="J37" s="307">
        <v>1123</v>
      </c>
    </row>
    <row r="38" spans="1:22" ht="23.45" customHeight="1" thickBot="1">
      <c r="A38" s="640" t="s">
        <v>443</v>
      </c>
      <c r="B38" s="319">
        <v>95.938051226691982</v>
      </c>
      <c r="C38" s="320">
        <v>0.44904079279176218</v>
      </c>
      <c r="D38" s="321">
        <v>3856</v>
      </c>
      <c r="E38" s="319">
        <v>65.962171449997626</v>
      </c>
      <c r="F38" s="320">
        <v>1.225641717577282</v>
      </c>
      <c r="G38" s="321">
        <v>3481</v>
      </c>
      <c r="H38" s="319">
        <v>93.978132666530527</v>
      </c>
      <c r="I38" s="320">
        <v>0.5781936665125248</v>
      </c>
      <c r="J38" s="322">
        <v>3791</v>
      </c>
    </row>
    <row r="39" spans="1:22" ht="14.45" customHeight="1">
      <c r="A39" s="296" t="s">
        <v>129</v>
      </c>
      <c r="B39" s="324">
        <v>95.482194458687317</v>
      </c>
      <c r="C39" s="325">
        <v>0.360769861902621</v>
      </c>
      <c r="D39" s="326">
        <v>6834</v>
      </c>
      <c r="E39" s="324">
        <v>66.774300767933184</v>
      </c>
      <c r="F39" s="325">
        <v>0.9559841272534958</v>
      </c>
      <c r="G39" s="326">
        <v>6168</v>
      </c>
      <c r="H39" s="324">
        <v>94.129317762840898</v>
      </c>
      <c r="I39" s="325">
        <v>0.43727081816900842</v>
      </c>
      <c r="J39" s="327">
        <v>6749</v>
      </c>
    </row>
    <row r="40" spans="1:22" ht="14.45" customHeight="1">
      <c r="A40" s="1162" t="s">
        <v>169</v>
      </c>
      <c r="B40" s="1162"/>
      <c r="C40" s="1162"/>
      <c r="D40" s="1162"/>
      <c r="E40" s="1162"/>
      <c r="F40" s="1162"/>
      <c r="G40" s="1162"/>
      <c r="H40" s="1162"/>
      <c r="I40" s="1162"/>
      <c r="J40" s="1162"/>
    </row>
    <row r="41" spans="1:22" ht="14.45" customHeight="1">
      <c r="A41" s="1047" t="s">
        <v>181</v>
      </c>
      <c r="B41" s="1047"/>
      <c r="C41" s="1047"/>
      <c r="D41" s="1047"/>
      <c r="E41" s="1047"/>
      <c r="F41" s="1047"/>
      <c r="G41" s="1047"/>
      <c r="H41" s="1047"/>
      <c r="I41" s="1047"/>
      <c r="J41" s="1047"/>
    </row>
    <row r="42" spans="1:22" ht="14.45" customHeight="1">
      <c r="A42" s="1162" t="s">
        <v>444</v>
      </c>
      <c r="B42" s="1162"/>
      <c r="C42" s="1162"/>
      <c r="D42" s="1162"/>
      <c r="E42" s="1162"/>
      <c r="F42" s="1162"/>
      <c r="G42" s="1162"/>
      <c r="H42" s="1162"/>
      <c r="I42" s="1162"/>
      <c r="J42" s="1162"/>
    </row>
    <row r="44" spans="1:22" ht="15" customHeight="1">
      <c r="A44" s="1108" t="s">
        <v>441</v>
      </c>
      <c r="B44" s="1108"/>
      <c r="C44" s="1108"/>
      <c r="D44" s="1108"/>
      <c r="E44" s="1108"/>
      <c r="F44" s="1108"/>
      <c r="G44" s="1108"/>
      <c r="H44" s="1108"/>
      <c r="I44" s="1108"/>
      <c r="J44" s="1108"/>
      <c r="K44" s="1108"/>
      <c r="L44" s="1108"/>
      <c r="M44" s="1108"/>
      <c r="N44" s="1108"/>
      <c r="O44" s="1108"/>
      <c r="P44" s="1108"/>
      <c r="Q44" s="1108"/>
      <c r="R44" s="1108"/>
      <c r="S44" s="1108"/>
      <c r="T44" s="1108"/>
      <c r="U44" s="1108"/>
      <c r="V44" s="1108"/>
    </row>
    <row r="45" spans="1:22" ht="75" customHeight="1" thickBot="1">
      <c r="A45" s="1164" t="s">
        <v>311</v>
      </c>
      <c r="B45" s="1157" t="s">
        <v>404</v>
      </c>
      <c r="C45" s="1157" t="s">
        <v>166</v>
      </c>
      <c r="D45" s="1157" t="s">
        <v>166</v>
      </c>
      <c r="E45" s="1157" t="s">
        <v>405</v>
      </c>
      <c r="F45" s="1157" t="s">
        <v>167</v>
      </c>
      <c r="G45" s="1157" t="s">
        <v>167</v>
      </c>
      <c r="H45" s="1157" t="s">
        <v>407</v>
      </c>
      <c r="I45" s="1157" t="s">
        <v>172</v>
      </c>
      <c r="J45" s="1157" t="s">
        <v>172</v>
      </c>
      <c r="K45" s="1157" t="s">
        <v>408</v>
      </c>
      <c r="L45" s="1157" t="s">
        <v>173</v>
      </c>
      <c r="M45" s="1157" t="s">
        <v>173</v>
      </c>
      <c r="N45" s="1157" t="s">
        <v>409</v>
      </c>
      <c r="O45" s="1157" t="s">
        <v>174</v>
      </c>
      <c r="P45" s="1157" t="s">
        <v>174</v>
      </c>
      <c r="Q45" s="1157" t="s">
        <v>410</v>
      </c>
      <c r="R45" s="1157" t="s">
        <v>175</v>
      </c>
      <c r="S45" s="1157" t="s">
        <v>175</v>
      </c>
      <c r="T45" s="1157" t="s">
        <v>411</v>
      </c>
      <c r="U45" s="1157" t="s">
        <v>176</v>
      </c>
      <c r="V45" s="1163" t="s">
        <v>176</v>
      </c>
    </row>
    <row r="46" spans="1:22" ht="15" customHeight="1" thickBot="1">
      <c r="A46" s="1165" t="s">
        <v>311</v>
      </c>
      <c r="B46" s="72" t="s">
        <v>112</v>
      </c>
      <c r="C46" s="72" t="s">
        <v>82</v>
      </c>
      <c r="D46" s="73" t="s">
        <v>83</v>
      </c>
      <c r="E46" s="72" t="s">
        <v>112</v>
      </c>
      <c r="F46" s="72" t="s">
        <v>82</v>
      </c>
      <c r="G46" s="73" t="s">
        <v>83</v>
      </c>
      <c r="H46" s="72" t="s">
        <v>112</v>
      </c>
      <c r="I46" s="72" t="s">
        <v>82</v>
      </c>
      <c r="J46" s="73" t="s">
        <v>83</v>
      </c>
      <c r="K46" s="72" t="s">
        <v>112</v>
      </c>
      <c r="L46" s="72" t="s">
        <v>82</v>
      </c>
      <c r="M46" s="73" t="s">
        <v>83</v>
      </c>
      <c r="N46" s="72" t="s">
        <v>112</v>
      </c>
      <c r="O46" s="72" t="s">
        <v>82</v>
      </c>
      <c r="P46" s="73" t="s">
        <v>83</v>
      </c>
      <c r="Q46" s="72" t="s">
        <v>112</v>
      </c>
      <c r="R46" s="72" t="s">
        <v>82</v>
      </c>
      <c r="S46" s="73" t="s">
        <v>83</v>
      </c>
      <c r="T46" s="72" t="s">
        <v>112</v>
      </c>
      <c r="U46" s="72" t="s">
        <v>82</v>
      </c>
      <c r="V46" s="72" t="s">
        <v>83</v>
      </c>
    </row>
    <row r="47" spans="1:22" ht="15" customHeight="1">
      <c r="A47" s="276" t="s">
        <v>84</v>
      </c>
      <c r="B47" s="591">
        <v>97.834035316109464</v>
      </c>
      <c r="C47" s="337">
        <v>0.62208307887118441</v>
      </c>
      <c r="D47" s="338">
        <v>669</v>
      </c>
      <c r="E47" s="336">
        <v>77.755086002227387</v>
      </c>
      <c r="F47" s="337">
        <v>1.7177427150025231</v>
      </c>
      <c r="G47" s="338">
        <v>660</v>
      </c>
      <c r="H47" s="336">
        <v>83.008819667063662</v>
      </c>
      <c r="I47" s="337">
        <v>1.619032982308332</v>
      </c>
      <c r="J47" s="338">
        <v>654</v>
      </c>
      <c r="K47" s="336">
        <v>51.53913539423791</v>
      </c>
      <c r="L47" s="337">
        <v>2.1744999372439762</v>
      </c>
      <c r="M47" s="338">
        <v>612</v>
      </c>
      <c r="N47" s="336">
        <v>14.380809846592729</v>
      </c>
      <c r="O47" s="337">
        <v>1.479483939104802</v>
      </c>
      <c r="P47" s="338">
        <v>634</v>
      </c>
      <c r="Q47" s="591">
        <v>50.73832473223365</v>
      </c>
      <c r="R47" s="337">
        <v>2.1025583266564021</v>
      </c>
      <c r="S47" s="338">
        <v>653</v>
      </c>
      <c r="T47" s="336">
        <v>21.622441771823741</v>
      </c>
      <c r="U47" s="337">
        <v>1.69856014516478</v>
      </c>
      <c r="V47" s="339">
        <v>639</v>
      </c>
    </row>
    <row r="48" spans="1:22" ht="15" customHeight="1">
      <c r="A48" s="281" t="s">
        <v>85</v>
      </c>
      <c r="B48" s="328">
        <v>98.186929663059999</v>
      </c>
      <c r="C48" s="329">
        <v>0.41342513812226322</v>
      </c>
      <c r="D48" s="330">
        <v>990</v>
      </c>
      <c r="E48" s="328">
        <v>72.292002736464951</v>
      </c>
      <c r="F48" s="329">
        <v>1.5364953116168629</v>
      </c>
      <c r="G48" s="330">
        <v>974</v>
      </c>
      <c r="H48" s="328">
        <v>84.619867479432642</v>
      </c>
      <c r="I48" s="329">
        <v>1.248611388081645</v>
      </c>
      <c r="J48" s="330">
        <v>973</v>
      </c>
      <c r="K48" s="328">
        <v>48.971208120854392</v>
      </c>
      <c r="L48" s="329">
        <v>1.7630507890406331</v>
      </c>
      <c r="M48" s="330">
        <v>917</v>
      </c>
      <c r="N48" s="328">
        <v>16.842732659746879</v>
      </c>
      <c r="O48" s="329">
        <v>1.3211997509082749</v>
      </c>
      <c r="P48" s="330">
        <v>936</v>
      </c>
      <c r="Q48" s="328">
        <v>64.513928284514094</v>
      </c>
      <c r="R48" s="329">
        <v>1.628787719661779</v>
      </c>
      <c r="S48" s="330">
        <v>975</v>
      </c>
      <c r="T48" s="328">
        <v>38.218698755186757</v>
      </c>
      <c r="U48" s="329">
        <v>1.669020809795188</v>
      </c>
      <c r="V48" s="331">
        <v>959</v>
      </c>
    </row>
    <row r="49" spans="1:22" ht="15" customHeight="1">
      <c r="A49" s="276" t="s">
        <v>86</v>
      </c>
      <c r="B49" s="336">
        <v>98.628274034117553</v>
      </c>
      <c r="C49" s="337">
        <v>0.79449599047514852</v>
      </c>
      <c r="D49" s="338">
        <v>246</v>
      </c>
      <c r="E49" s="336">
        <v>79.53123779162955</v>
      </c>
      <c r="F49" s="337">
        <v>2.6858793989013399</v>
      </c>
      <c r="G49" s="338">
        <v>240</v>
      </c>
      <c r="H49" s="336">
        <v>82.373040827543903</v>
      </c>
      <c r="I49" s="337">
        <v>2.5934093325412331</v>
      </c>
      <c r="J49" s="338">
        <v>240</v>
      </c>
      <c r="K49" s="336">
        <v>52.910581779449807</v>
      </c>
      <c r="L49" s="337">
        <v>3.471052508509227</v>
      </c>
      <c r="M49" s="338">
        <v>223</v>
      </c>
      <c r="N49" s="336">
        <v>19.046457388786909</v>
      </c>
      <c r="O49" s="337">
        <v>2.7324427818125199</v>
      </c>
      <c r="P49" s="338">
        <v>229</v>
      </c>
      <c r="Q49" s="336">
        <v>56.332538396430706</v>
      </c>
      <c r="R49" s="337">
        <v>3.3337452505866358</v>
      </c>
      <c r="S49" s="338">
        <v>239</v>
      </c>
      <c r="T49" s="336">
        <v>48.339860381807057</v>
      </c>
      <c r="U49" s="337">
        <v>3.3631596945057018</v>
      </c>
      <c r="V49" s="339">
        <v>238</v>
      </c>
    </row>
    <row r="50" spans="1:22" ht="15" customHeight="1">
      <c r="A50" s="281" t="s">
        <v>87</v>
      </c>
      <c r="B50" s="328">
        <v>98.068246543902788</v>
      </c>
      <c r="C50" s="329">
        <v>1.1290078967783701</v>
      </c>
      <c r="D50" s="330">
        <v>150</v>
      </c>
      <c r="E50" s="328">
        <v>84.654122392638584</v>
      </c>
      <c r="F50" s="329">
        <v>3.2166224373353889</v>
      </c>
      <c r="G50" s="330">
        <v>147</v>
      </c>
      <c r="H50" s="328">
        <v>80.980496939427198</v>
      </c>
      <c r="I50" s="329">
        <v>3.4536367224378992</v>
      </c>
      <c r="J50" s="330">
        <v>150</v>
      </c>
      <c r="K50" s="328">
        <v>56.210447309494448</v>
      </c>
      <c r="L50" s="329">
        <v>4.499775004682931</v>
      </c>
      <c r="M50" s="330">
        <v>134</v>
      </c>
      <c r="N50" s="328">
        <v>11.83420333904351</v>
      </c>
      <c r="O50" s="329">
        <v>2.980014127550191</v>
      </c>
      <c r="P50" s="330">
        <v>139</v>
      </c>
      <c r="Q50" s="328">
        <v>53.692150896170403</v>
      </c>
      <c r="R50" s="329">
        <v>4.3905101424232704</v>
      </c>
      <c r="S50" s="330">
        <v>145</v>
      </c>
      <c r="T50" s="328">
        <v>35.881247996390428</v>
      </c>
      <c r="U50" s="329">
        <v>4.2858855392992767</v>
      </c>
      <c r="V50" s="331">
        <v>141</v>
      </c>
    </row>
    <row r="51" spans="1:22" ht="15" customHeight="1">
      <c r="A51" s="276" t="s">
        <v>88</v>
      </c>
      <c r="B51" s="620" t="s">
        <v>429</v>
      </c>
      <c r="C51" s="337" t="s">
        <v>429</v>
      </c>
      <c r="D51" s="338" t="s">
        <v>429</v>
      </c>
      <c r="E51" s="336" t="s">
        <v>429</v>
      </c>
      <c r="F51" s="337" t="s">
        <v>429</v>
      </c>
      <c r="G51" s="338" t="s">
        <v>429</v>
      </c>
      <c r="H51" s="336" t="s">
        <v>429</v>
      </c>
      <c r="I51" s="337" t="s">
        <v>429</v>
      </c>
      <c r="J51" s="338" t="s">
        <v>429</v>
      </c>
      <c r="K51" s="336" t="s">
        <v>429</v>
      </c>
      <c r="L51" s="337" t="s">
        <v>429</v>
      </c>
      <c r="M51" s="338" t="s">
        <v>429</v>
      </c>
      <c r="N51" s="336" t="s">
        <v>429</v>
      </c>
      <c r="O51" s="337" t="s">
        <v>429</v>
      </c>
      <c r="P51" s="338" t="s">
        <v>429</v>
      </c>
      <c r="Q51" s="336" t="s">
        <v>429</v>
      </c>
      <c r="R51" s="337" t="s">
        <v>429</v>
      </c>
      <c r="S51" s="338" t="s">
        <v>429</v>
      </c>
      <c r="T51" s="336" t="s">
        <v>429</v>
      </c>
      <c r="U51" s="337" t="s">
        <v>429</v>
      </c>
      <c r="V51" s="339" t="s">
        <v>429</v>
      </c>
    </row>
    <row r="52" spans="1:22" ht="15" customHeight="1">
      <c r="A52" s="281" t="s">
        <v>89</v>
      </c>
      <c r="B52" s="328">
        <v>100</v>
      </c>
      <c r="C52" s="329"/>
      <c r="D52" s="330">
        <v>73</v>
      </c>
      <c r="E52" s="328">
        <v>76.464558069121054</v>
      </c>
      <c r="F52" s="329">
        <v>5.2485311092410196</v>
      </c>
      <c r="G52" s="330">
        <v>72</v>
      </c>
      <c r="H52" s="328">
        <v>90.539660105546233</v>
      </c>
      <c r="I52" s="329">
        <v>3.706077383462576</v>
      </c>
      <c r="J52" s="330">
        <v>71</v>
      </c>
      <c r="K52" s="328">
        <v>47.219130592097571</v>
      </c>
      <c r="L52" s="329">
        <v>6.3689036808728412</v>
      </c>
      <c r="M52" s="330">
        <v>67</v>
      </c>
      <c r="N52" s="328">
        <v>15.29735701452338</v>
      </c>
      <c r="O52" s="329">
        <v>4.7674887219459441</v>
      </c>
      <c r="P52" s="330">
        <v>67</v>
      </c>
      <c r="Q52" s="328">
        <v>61.666460328700197</v>
      </c>
      <c r="R52" s="329">
        <v>6.152965226640438</v>
      </c>
      <c r="S52" s="330">
        <v>68</v>
      </c>
      <c r="T52" s="328">
        <v>40.349393269219263</v>
      </c>
      <c r="U52" s="329">
        <v>6.2654506030139014</v>
      </c>
      <c r="V52" s="331">
        <v>68</v>
      </c>
    </row>
    <row r="53" spans="1:22" ht="15" customHeight="1">
      <c r="A53" s="276" t="s">
        <v>90</v>
      </c>
      <c r="B53" s="336">
        <v>99.112473022436589</v>
      </c>
      <c r="C53" s="337">
        <v>0.55722928819881279</v>
      </c>
      <c r="D53" s="338">
        <v>382</v>
      </c>
      <c r="E53" s="336">
        <v>79.924698588119185</v>
      </c>
      <c r="F53" s="337">
        <v>2.2902544419798279</v>
      </c>
      <c r="G53" s="338">
        <v>378</v>
      </c>
      <c r="H53" s="591">
        <v>87.895679760830959</v>
      </c>
      <c r="I53" s="337">
        <v>1.84810301269504</v>
      </c>
      <c r="J53" s="338">
        <v>374</v>
      </c>
      <c r="K53" s="336">
        <v>44.593914514146739</v>
      </c>
      <c r="L53" s="337">
        <v>2.8674931050540371</v>
      </c>
      <c r="M53" s="338">
        <v>349</v>
      </c>
      <c r="N53" s="336">
        <v>16.95707782378015</v>
      </c>
      <c r="O53" s="337">
        <v>2.0594933113008329</v>
      </c>
      <c r="P53" s="338">
        <v>361</v>
      </c>
      <c r="Q53" s="336">
        <v>53.84985581756785</v>
      </c>
      <c r="R53" s="337">
        <v>2.78531338528758</v>
      </c>
      <c r="S53" s="338">
        <v>374</v>
      </c>
      <c r="T53" s="336">
        <v>25.70944490212241</v>
      </c>
      <c r="U53" s="337">
        <v>2.4564455010243158</v>
      </c>
      <c r="V53" s="339">
        <v>362</v>
      </c>
    </row>
    <row r="54" spans="1:22" ht="15" customHeight="1">
      <c r="A54" s="281" t="s">
        <v>91</v>
      </c>
      <c r="B54" s="328">
        <v>92.675414755639736</v>
      </c>
      <c r="C54" s="329">
        <v>3.6820869354252181</v>
      </c>
      <c r="D54" s="330">
        <v>62</v>
      </c>
      <c r="E54" s="328">
        <v>73.391537586428854</v>
      </c>
      <c r="F54" s="329">
        <v>5.8158600915729028</v>
      </c>
      <c r="G54" s="330">
        <v>63</v>
      </c>
      <c r="H54" s="328">
        <v>84.094461304394443</v>
      </c>
      <c r="I54" s="329">
        <v>4.8386511416991258</v>
      </c>
      <c r="J54" s="330">
        <v>62</v>
      </c>
      <c r="K54" s="328">
        <v>43.060558202226808</v>
      </c>
      <c r="L54" s="329">
        <v>7.0884011948634917</v>
      </c>
      <c r="M54" s="330">
        <v>53</v>
      </c>
      <c r="N54" s="328">
        <v>11.036746010876691</v>
      </c>
      <c r="O54" s="329">
        <v>4.1898758874356439</v>
      </c>
      <c r="P54" s="330">
        <v>61</v>
      </c>
      <c r="Q54" s="328">
        <v>61.232937811456843</v>
      </c>
      <c r="R54" s="329">
        <v>6.5307481517892594</v>
      </c>
      <c r="S54" s="330">
        <v>63</v>
      </c>
      <c r="T54" s="328">
        <v>29.042667281381149</v>
      </c>
      <c r="U54" s="329">
        <v>6.0115029321746176</v>
      </c>
      <c r="V54" s="331">
        <v>61</v>
      </c>
    </row>
    <row r="55" spans="1:22" ht="15" customHeight="1">
      <c r="A55" s="276" t="s">
        <v>92</v>
      </c>
      <c r="B55" s="336">
        <v>97.841879898208759</v>
      </c>
      <c r="C55" s="337">
        <v>0.70165402022282097</v>
      </c>
      <c r="D55" s="338">
        <v>452</v>
      </c>
      <c r="E55" s="336">
        <v>78.74712781589615</v>
      </c>
      <c r="F55" s="337">
        <v>2.0319681570992509</v>
      </c>
      <c r="G55" s="338">
        <v>447</v>
      </c>
      <c r="H55" s="336">
        <v>84.681922237915657</v>
      </c>
      <c r="I55" s="337">
        <v>1.8663493172938259</v>
      </c>
      <c r="J55" s="338">
        <v>448</v>
      </c>
      <c r="K55" s="336">
        <v>52.854310582937913</v>
      </c>
      <c r="L55" s="337">
        <v>2.642419812428904</v>
      </c>
      <c r="M55" s="338">
        <v>415</v>
      </c>
      <c r="N55" s="336">
        <v>13.910734018284231</v>
      </c>
      <c r="O55" s="337">
        <v>1.734019478399333</v>
      </c>
      <c r="P55" s="338">
        <v>429</v>
      </c>
      <c r="Q55" s="591">
        <v>52.162572188805967</v>
      </c>
      <c r="R55" s="337">
        <v>2.5488151144418691</v>
      </c>
      <c r="S55" s="338">
        <v>447</v>
      </c>
      <c r="T55" s="591">
        <v>25.804160007704539</v>
      </c>
      <c r="U55" s="337">
        <v>2.253822735047764</v>
      </c>
      <c r="V55" s="339">
        <v>438</v>
      </c>
    </row>
    <row r="56" spans="1:22" ht="15" customHeight="1">
      <c r="A56" s="281" t="s">
        <v>93</v>
      </c>
      <c r="B56" s="592">
        <v>97.279121827774702</v>
      </c>
      <c r="C56" s="329">
        <v>0.60023209921489062</v>
      </c>
      <c r="D56" s="330">
        <v>733</v>
      </c>
      <c r="E56" s="328">
        <v>82.679996659044463</v>
      </c>
      <c r="F56" s="329">
        <v>1.4712770031978319</v>
      </c>
      <c r="G56" s="330">
        <v>711</v>
      </c>
      <c r="H56" s="328">
        <v>84.139432315235624</v>
      </c>
      <c r="I56" s="329">
        <v>1.439582234325006</v>
      </c>
      <c r="J56" s="330">
        <v>716</v>
      </c>
      <c r="K56" s="328">
        <v>58.705969892538292</v>
      </c>
      <c r="L56" s="329">
        <v>1.9955299643515521</v>
      </c>
      <c r="M56" s="330">
        <v>674</v>
      </c>
      <c r="N56" s="328">
        <v>15.856349420921999</v>
      </c>
      <c r="O56" s="329">
        <v>1.4733315549746611</v>
      </c>
      <c r="P56" s="330">
        <v>686</v>
      </c>
      <c r="Q56" s="328">
        <v>56.574079960749572</v>
      </c>
      <c r="R56" s="329">
        <v>1.9770805131339599</v>
      </c>
      <c r="S56" s="330">
        <v>701</v>
      </c>
      <c r="T56" s="328">
        <v>25.783052595325859</v>
      </c>
      <c r="U56" s="329">
        <v>1.7498958688009829</v>
      </c>
      <c r="V56" s="331">
        <v>691</v>
      </c>
    </row>
    <row r="57" spans="1:22" ht="15" customHeight="1">
      <c r="A57" s="276" t="s">
        <v>94</v>
      </c>
      <c r="B57" s="336">
        <v>99.617663260694982</v>
      </c>
      <c r="C57" s="337">
        <v>0.38173710782408571</v>
      </c>
      <c r="D57" s="338">
        <v>261</v>
      </c>
      <c r="E57" s="336">
        <v>75.532825764774486</v>
      </c>
      <c r="F57" s="337">
        <v>2.833770825137877</v>
      </c>
      <c r="G57" s="338">
        <v>252</v>
      </c>
      <c r="H57" s="336">
        <v>85.892510143729467</v>
      </c>
      <c r="I57" s="337">
        <v>2.2724476635342872</v>
      </c>
      <c r="J57" s="338">
        <v>260</v>
      </c>
      <c r="K57" s="336">
        <v>43.351443110786782</v>
      </c>
      <c r="L57" s="337">
        <v>3.396878349857114</v>
      </c>
      <c r="M57" s="338">
        <v>237</v>
      </c>
      <c r="N57" s="336">
        <v>16.830415331211011</v>
      </c>
      <c r="O57" s="337">
        <v>2.4554536413800672</v>
      </c>
      <c r="P57" s="338">
        <v>248</v>
      </c>
      <c r="Q57" s="336">
        <v>48.914138713091909</v>
      </c>
      <c r="R57" s="337">
        <v>3.326768568506989</v>
      </c>
      <c r="S57" s="338">
        <v>254</v>
      </c>
      <c r="T57" s="336">
        <v>22.147527442754971</v>
      </c>
      <c r="U57" s="337">
        <v>2.738790665733037</v>
      </c>
      <c r="V57" s="339">
        <v>252</v>
      </c>
    </row>
    <row r="58" spans="1:22" ht="15" customHeight="1">
      <c r="A58" s="281" t="s">
        <v>95</v>
      </c>
      <c r="B58" s="328" t="s">
        <v>429</v>
      </c>
      <c r="C58" s="329" t="s">
        <v>429</v>
      </c>
      <c r="D58" s="330" t="s">
        <v>429</v>
      </c>
      <c r="E58" s="328" t="s">
        <v>429</v>
      </c>
      <c r="F58" s="329" t="s">
        <v>429</v>
      </c>
      <c r="G58" s="330" t="s">
        <v>429</v>
      </c>
      <c r="H58" s="328" t="s">
        <v>429</v>
      </c>
      <c r="I58" s="329" t="s">
        <v>429</v>
      </c>
      <c r="J58" s="330" t="s">
        <v>429</v>
      </c>
      <c r="K58" s="328" t="s">
        <v>429</v>
      </c>
      <c r="L58" s="329" t="s">
        <v>429</v>
      </c>
      <c r="M58" s="330" t="s">
        <v>429</v>
      </c>
      <c r="N58" s="328" t="s">
        <v>429</v>
      </c>
      <c r="O58" s="329" t="s">
        <v>429</v>
      </c>
      <c r="P58" s="330" t="s">
        <v>429</v>
      </c>
      <c r="Q58" s="328" t="s">
        <v>429</v>
      </c>
      <c r="R58" s="329" t="s">
        <v>429</v>
      </c>
      <c r="S58" s="330" t="s">
        <v>429</v>
      </c>
      <c r="T58" s="328" t="s">
        <v>429</v>
      </c>
      <c r="U58" s="329" t="s">
        <v>429</v>
      </c>
      <c r="V58" s="331" t="s">
        <v>429</v>
      </c>
    </row>
    <row r="59" spans="1:22" ht="15" customHeight="1">
      <c r="A59" s="276" t="s">
        <v>96</v>
      </c>
      <c r="B59" s="336">
        <v>99.002776329602327</v>
      </c>
      <c r="C59" s="337">
        <v>0.71222169471674479</v>
      </c>
      <c r="D59" s="338">
        <v>200</v>
      </c>
      <c r="E59" s="336">
        <v>78.2917049203365</v>
      </c>
      <c r="F59" s="337">
        <v>3.229988302439228</v>
      </c>
      <c r="G59" s="338">
        <v>197</v>
      </c>
      <c r="H59" s="336">
        <v>73.692801460041863</v>
      </c>
      <c r="I59" s="337">
        <v>3.3776696546663119</v>
      </c>
      <c r="J59" s="338">
        <v>194</v>
      </c>
      <c r="K59" s="336">
        <v>64.586517819589687</v>
      </c>
      <c r="L59" s="337">
        <v>3.703851455903886</v>
      </c>
      <c r="M59" s="338">
        <v>192</v>
      </c>
      <c r="N59" s="591">
        <v>8.1362692820139237</v>
      </c>
      <c r="O59" s="337">
        <v>1.892998394401755</v>
      </c>
      <c r="P59" s="338">
        <v>191</v>
      </c>
      <c r="Q59" s="336">
        <v>59.478136626383012</v>
      </c>
      <c r="R59" s="337">
        <v>3.7556949259166239</v>
      </c>
      <c r="S59" s="338">
        <v>199</v>
      </c>
      <c r="T59" s="336">
        <v>25.915500406932139</v>
      </c>
      <c r="U59" s="337">
        <v>3.2530817329064812</v>
      </c>
      <c r="V59" s="339">
        <v>194</v>
      </c>
    </row>
    <row r="60" spans="1:22" ht="15" customHeight="1">
      <c r="A60" s="281" t="s">
        <v>97</v>
      </c>
      <c r="B60" s="328">
        <v>99.466227101574034</v>
      </c>
      <c r="C60" s="329">
        <v>0.5344549453169628</v>
      </c>
      <c r="D60" s="330">
        <v>91</v>
      </c>
      <c r="E60" s="328">
        <v>79.771176777210414</v>
      </c>
      <c r="F60" s="329">
        <v>4.6034802081889437</v>
      </c>
      <c r="G60" s="330">
        <v>89</v>
      </c>
      <c r="H60" s="328">
        <v>79.735652488734317</v>
      </c>
      <c r="I60" s="329">
        <v>4.8488501959524086</v>
      </c>
      <c r="J60" s="330">
        <v>90</v>
      </c>
      <c r="K60" s="328">
        <v>53.045724266404072</v>
      </c>
      <c r="L60" s="329">
        <v>6.0221717039068627</v>
      </c>
      <c r="M60" s="330">
        <v>81</v>
      </c>
      <c r="N60" s="328">
        <v>6.4657738960916218</v>
      </c>
      <c r="O60" s="329">
        <v>2.7188592970846561</v>
      </c>
      <c r="P60" s="330">
        <v>83</v>
      </c>
      <c r="Q60" s="328">
        <v>56.272140068910737</v>
      </c>
      <c r="R60" s="329">
        <v>5.7233187139935744</v>
      </c>
      <c r="S60" s="330">
        <v>89</v>
      </c>
      <c r="T60" s="328">
        <v>23.25870375243268</v>
      </c>
      <c r="U60" s="329">
        <v>4.9284278836739794</v>
      </c>
      <c r="V60" s="331">
        <v>86</v>
      </c>
    </row>
    <row r="61" spans="1:22" ht="15" customHeight="1">
      <c r="A61" s="276" t="s">
        <v>98</v>
      </c>
      <c r="B61" s="336">
        <v>99.545803134590486</v>
      </c>
      <c r="C61" s="337">
        <v>0.45332354392750451</v>
      </c>
      <c r="D61" s="338">
        <v>218</v>
      </c>
      <c r="E61" s="336">
        <v>80.805995245807495</v>
      </c>
      <c r="F61" s="337">
        <v>2.9094760776855919</v>
      </c>
      <c r="G61" s="338">
        <v>214</v>
      </c>
      <c r="H61" s="336">
        <v>88.157548633746558</v>
      </c>
      <c r="I61" s="337">
        <v>2.3479507604320178</v>
      </c>
      <c r="J61" s="338">
        <v>217</v>
      </c>
      <c r="K61" s="336">
        <v>50.774823941205717</v>
      </c>
      <c r="L61" s="337">
        <v>3.749988690805051</v>
      </c>
      <c r="M61" s="338">
        <v>195</v>
      </c>
      <c r="N61" s="336">
        <v>16.53191490717089</v>
      </c>
      <c r="O61" s="337">
        <v>2.775456192433285</v>
      </c>
      <c r="P61" s="338">
        <v>203</v>
      </c>
      <c r="Q61" s="336">
        <v>50.606031508053263</v>
      </c>
      <c r="R61" s="337">
        <v>3.6405224565984291</v>
      </c>
      <c r="S61" s="338">
        <v>207</v>
      </c>
      <c r="T61" s="336">
        <v>27.141993542205821</v>
      </c>
      <c r="U61" s="337">
        <v>3.2570415470864762</v>
      </c>
      <c r="V61" s="339">
        <v>204</v>
      </c>
    </row>
    <row r="62" spans="1:22" ht="15" customHeight="1" thickBot="1">
      <c r="A62" s="286" t="s">
        <v>99</v>
      </c>
      <c r="B62" s="340">
        <v>96.90809790163442</v>
      </c>
      <c r="C62" s="341">
        <v>2.276774701131151</v>
      </c>
      <c r="D62" s="342">
        <v>93</v>
      </c>
      <c r="E62" s="340">
        <v>77.957737485160422</v>
      </c>
      <c r="F62" s="341">
        <v>4.7885746899814254</v>
      </c>
      <c r="G62" s="342">
        <v>88</v>
      </c>
      <c r="H62" s="340">
        <v>75.848720424462684</v>
      </c>
      <c r="I62" s="341">
        <v>4.899088509914364</v>
      </c>
      <c r="J62" s="342">
        <v>88</v>
      </c>
      <c r="K62" s="340">
        <v>60.62398149546221</v>
      </c>
      <c r="L62" s="341">
        <v>5.666290643875656</v>
      </c>
      <c r="M62" s="342">
        <v>87</v>
      </c>
      <c r="N62" s="340">
        <v>10.649311901904399</v>
      </c>
      <c r="O62" s="341">
        <v>3.519606415917417</v>
      </c>
      <c r="P62" s="342">
        <v>88</v>
      </c>
      <c r="Q62" s="340">
        <v>54.106569266979527</v>
      </c>
      <c r="R62" s="341">
        <v>5.6829250705608434</v>
      </c>
      <c r="S62" s="342">
        <v>90</v>
      </c>
      <c r="T62" s="340">
        <v>26.15245989781106</v>
      </c>
      <c r="U62" s="341">
        <v>4.9683078700309906</v>
      </c>
      <c r="V62" s="343">
        <v>87</v>
      </c>
    </row>
    <row r="63" spans="1:22" ht="15" customHeight="1">
      <c r="A63" s="291" t="s">
        <v>100</v>
      </c>
      <c r="B63" s="621">
        <v>98.188847126547401</v>
      </c>
      <c r="C63" s="622">
        <v>0.22336886520841551</v>
      </c>
      <c r="D63" s="623">
        <v>3844</v>
      </c>
      <c r="E63" s="593">
        <v>77.524014487418768</v>
      </c>
      <c r="F63" s="622">
        <v>0.72654564092551654</v>
      </c>
      <c r="G63" s="623">
        <v>3774</v>
      </c>
      <c r="H63" s="593">
        <v>84.731019928634481</v>
      </c>
      <c r="I63" s="622">
        <v>0.63691543826652663</v>
      </c>
      <c r="J63" s="623">
        <v>3776</v>
      </c>
      <c r="K63" s="593">
        <v>51.553722379172513</v>
      </c>
      <c r="L63" s="622">
        <v>0.90198947986313927</v>
      </c>
      <c r="M63" s="623">
        <v>3530</v>
      </c>
      <c r="N63" s="621">
        <v>15.798052462372681</v>
      </c>
      <c r="O63" s="622">
        <v>0.64673721494995551</v>
      </c>
      <c r="P63" s="623">
        <v>3625</v>
      </c>
      <c r="Q63" s="593">
        <v>56.215926564832351</v>
      </c>
      <c r="R63" s="622">
        <v>0.86942342573144527</v>
      </c>
      <c r="S63" s="623">
        <v>3744</v>
      </c>
      <c r="T63" s="621">
        <v>28.603527578937999</v>
      </c>
      <c r="U63" s="622">
        <v>0.79498552941899303</v>
      </c>
      <c r="V63" s="624">
        <v>3676</v>
      </c>
    </row>
    <row r="64" spans="1:22" ht="15" customHeight="1">
      <c r="A64" s="291" t="s">
        <v>101</v>
      </c>
      <c r="B64" s="621">
        <v>97.888002226798889</v>
      </c>
      <c r="C64" s="622">
        <v>0.5834293289585839</v>
      </c>
      <c r="D64" s="623">
        <v>842</v>
      </c>
      <c r="E64" s="621">
        <v>79.33817106130212</v>
      </c>
      <c r="F64" s="622">
        <v>1.52032985645926</v>
      </c>
      <c r="G64" s="623">
        <v>824</v>
      </c>
      <c r="H64" s="621">
        <v>79.455855636160607</v>
      </c>
      <c r="I64" s="622">
        <v>1.510751352186755</v>
      </c>
      <c r="J64" s="623">
        <v>824</v>
      </c>
      <c r="K64" s="593">
        <v>56.168063421616083</v>
      </c>
      <c r="L64" s="622">
        <v>1.906063345791472</v>
      </c>
      <c r="M64" s="623">
        <v>770</v>
      </c>
      <c r="N64" s="621">
        <v>12.547008929609021</v>
      </c>
      <c r="O64" s="622">
        <v>1.256081775913529</v>
      </c>
      <c r="P64" s="623">
        <v>791</v>
      </c>
      <c r="Q64" s="593">
        <v>56.78226734405429</v>
      </c>
      <c r="R64" s="622">
        <v>1.847860558252324</v>
      </c>
      <c r="S64" s="623">
        <v>825</v>
      </c>
      <c r="T64" s="621">
        <v>34.631427818612082</v>
      </c>
      <c r="U64" s="622">
        <v>1.772148702011102</v>
      </c>
      <c r="V64" s="624">
        <v>807</v>
      </c>
    </row>
    <row r="65" spans="1:22" ht="15" customHeight="1">
      <c r="A65" s="296" t="s">
        <v>102</v>
      </c>
      <c r="B65" s="625">
        <v>98.132466711026382</v>
      </c>
      <c r="C65" s="626">
        <v>0.2119364859306864</v>
      </c>
      <c r="D65" s="627">
        <v>4686</v>
      </c>
      <c r="E65" s="625">
        <v>77.8626055643076</v>
      </c>
      <c r="F65" s="626">
        <v>0.65555155988262059</v>
      </c>
      <c r="G65" s="627">
        <v>4598</v>
      </c>
      <c r="H65" s="625">
        <v>83.744081939745868</v>
      </c>
      <c r="I65" s="626">
        <v>0.59073811541353372</v>
      </c>
      <c r="J65" s="627">
        <v>4600</v>
      </c>
      <c r="K65" s="594">
        <v>52.409371606517539</v>
      </c>
      <c r="L65" s="626">
        <v>0.81584910822596857</v>
      </c>
      <c r="M65" s="627">
        <v>4300</v>
      </c>
      <c r="N65" s="625">
        <v>15.1896370444192</v>
      </c>
      <c r="O65" s="626">
        <v>0.57620733246455891</v>
      </c>
      <c r="P65" s="627">
        <v>4416</v>
      </c>
      <c r="Q65" s="594">
        <v>56.322619561188262</v>
      </c>
      <c r="R65" s="626">
        <v>0.78678781540766229</v>
      </c>
      <c r="S65" s="627">
        <v>4569</v>
      </c>
      <c r="T65" s="625">
        <v>29.738363408895701</v>
      </c>
      <c r="U65" s="626">
        <v>0.7272334506507423</v>
      </c>
      <c r="V65" s="628">
        <v>4483</v>
      </c>
    </row>
    <row r="66" spans="1:22" ht="15" customHeight="1">
      <c r="A66" s="1162" t="s">
        <v>177</v>
      </c>
      <c r="B66" s="1162" t="s">
        <v>178</v>
      </c>
      <c r="C66" s="1162" t="s">
        <v>178</v>
      </c>
      <c r="D66" s="1162" t="s">
        <v>178</v>
      </c>
      <c r="E66" s="1162" t="s">
        <v>178</v>
      </c>
      <c r="F66" s="1162" t="s">
        <v>178</v>
      </c>
      <c r="G66" s="1162" t="s">
        <v>178</v>
      </c>
      <c r="H66" s="1162" t="s">
        <v>178</v>
      </c>
      <c r="I66" s="1162" t="s">
        <v>178</v>
      </c>
      <c r="J66" s="1162" t="s">
        <v>178</v>
      </c>
      <c r="K66" s="1162" t="s">
        <v>178</v>
      </c>
      <c r="L66" s="1162" t="s">
        <v>178</v>
      </c>
      <c r="M66" s="1162" t="s">
        <v>178</v>
      </c>
      <c r="N66" s="1162" t="s">
        <v>178</v>
      </c>
      <c r="O66" s="1162" t="s">
        <v>178</v>
      </c>
      <c r="P66" s="1162" t="s">
        <v>178</v>
      </c>
      <c r="Q66" s="1162" t="s">
        <v>178</v>
      </c>
      <c r="R66" s="1162" t="s">
        <v>178</v>
      </c>
      <c r="S66" s="1162" t="s">
        <v>178</v>
      </c>
      <c r="T66" s="1162" t="s">
        <v>178</v>
      </c>
      <c r="U66" s="1162" t="s">
        <v>178</v>
      </c>
      <c r="V66" s="1162" t="s">
        <v>178</v>
      </c>
    </row>
    <row r="67" spans="1:22" ht="22.5" customHeight="1">
      <c r="A67" s="1047" t="s">
        <v>446</v>
      </c>
      <c r="B67" s="1047" t="s">
        <v>105</v>
      </c>
      <c r="C67" s="1047" t="s">
        <v>105</v>
      </c>
      <c r="D67" s="1047" t="s">
        <v>105</v>
      </c>
      <c r="E67" s="1047" t="s">
        <v>105</v>
      </c>
      <c r="F67" s="1047" t="s">
        <v>105</v>
      </c>
      <c r="G67" s="1047" t="s">
        <v>105</v>
      </c>
      <c r="H67" s="1047" t="s">
        <v>105</v>
      </c>
      <c r="I67" s="1047" t="s">
        <v>105</v>
      </c>
      <c r="J67" s="1047" t="s">
        <v>105</v>
      </c>
      <c r="K67" s="1047" t="s">
        <v>105</v>
      </c>
      <c r="L67" s="1047" t="s">
        <v>105</v>
      </c>
      <c r="M67" s="1047" t="s">
        <v>105</v>
      </c>
      <c r="N67" s="1047" t="s">
        <v>105</v>
      </c>
      <c r="O67" s="1047" t="s">
        <v>105</v>
      </c>
      <c r="P67" s="1047" t="s">
        <v>105</v>
      </c>
      <c r="Q67" s="1047" t="s">
        <v>105</v>
      </c>
      <c r="R67" s="1047" t="s">
        <v>105</v>
      </c>
      <c r="S67" s="1047" t="s">
        <v>105</v>
      </c>
      <c r="T67" s="1047" t="s">
        <v>105</v>
      </c>
      <c r="U67" s="1047" t="s">
        <v>105</v>
      </c>
      <c r="V67" s="1047" t="s">
        <v>105</v>
      </c>
    </row>
    <row r="68" spans="1:22" ht="15" customHeight="1">
      <c r="A68" s="1162" t="s">
        <v>179</v>
      </c>
      <c r="B68" s="1162" t="s">
        <v>179</v>
      </c>
      <c r="C68" s="1162" t="s">
        <v>179</v>
      </c>
      <c r="D68" s="1162" t="s">
        <v>179</v>
      </c>
      <c r="E68" s="1162" t="s">
        <v>179</v>
      </c>
      <c r="F68" s="1162" t="s">
        <v>179</v>
      </c>
      <c r="G68" s="1162" t="s">
        <v>179</v>
      </c>
      <c r="H68" s="1162" t="s">
        <v>179</v>
      </c>
      <c r="I68" s="1162" t="s">
        <v>179</v>
      </c>
      <c r="J68" s="1162" t="s">
        <v>179</v>
      </c>
      <c r="K68" s="1162" t="s">
        <v>179</v>
      </c>
      <c r="L68" s="1162" t="s">
        <v>179</v>
      </c>
      <c r="M68" s="1162" t="s">
        <v>179</v>
      </c>
      <c r="N68" s="1162" t="s">
        <v>179</v>
      </c>
      <c r="O68" s="1162" t="s">
        <v>179</v>
      </c>
      <c r="P68" s="1162" t="s">
        <v>179</v>
      </c>
      <c r="Q68" s="1162" t="s">
        <v>179</v>
      </c>
      <c r="R68" s="1162" t="s">
        <v>179</v>
      </c>
      <c r="S68" s="1162" t="s">
        <v>179</v>
      </c>
      <c r="T68" s="1162" t="s">
        <v>179</v>
      </c>
      <c r="U68" s="1162" t="s">
        <v>179</v>
      </c>
      <c r="V68" s="1162" t="s">
        <v>179</v>
      </c>
    </row>
    <row r="70" spans="1:22" ht="15" customHeight="1">
      <c r="A70" s="1108" t="s">
        <v>449</v>
      </c>
      <c r="B70" s="1108"/>
      <c r="C70" s="1108"/>
      <c r="D70" s="1108"/>
      <c r="E70" s="1108"/>
      <c r="F70" s="1108"/>
      <c r="G70" s="1108"/>
      <c r="H70" s="1108"/>
      <c r="I70" s="1108"/>
      <c r="J70" s="1108"/>
      <c r="K70" s="1108"/>
      <c r="L70" s="1108"/>
      <c r="M70" s="1108"/>
      <c r="N70" s="1108"/>
      <c r="O70" s="1108"/>
      <c r="P70" s="1108"/>
      <c r="Q70" s="1108"/>
      <c r="R70" s="1108"/>
      <c r="S70" s="1108"/>
      <c r="T70" s="1108"/>
      <c r="U70" s="1108"/>
      <c r="V70" s="1108"/>
    </row>
    <row r="71" spans="1:22" ht="67.5" customHeight="1" thickBot="1">
      <c r="A71" s="1164" t="s">
        <v>311</v>
      </c>
      <c r="B71" s="1157" t="s">
        <v>404</v>
      </c>
      <c r="C71" s="1157" t="s">
        <v>166</v>
      </c>
      <c r="D71" s="1157" t="s">
        <v>166</v>
      </c>
      <c r="E71" s="1157" t="s">
        <v>405</v>
      </c>
      <c r="F71" s="1157" t="s">
        <v>167</v>
      </c>
      <c r="G71" s="1157" t="s">
        <v>167</v>
      </c>
      <c r="H71" s="1157" t="s">
        <v>407</v>
      </c>
      <c r="I71" s="1157" t="s">
        <v>172</v>
      </c>
      <c r="J71" s="1157" t="s">
        <v>172</v>
      </c>
      <c r="K71" s="1157" t="s">
        <v>408</v>
      </c>
      <c r="L71" s="1157" t="s">
        <v>173</v>
      </c>
      <c r="M71" s="1157" t="s">
        <v>173</v>
      </c>
      <c r="N71" s="1157" t="s">
        <v>409</v>
      </c>
      <c r="O71" s="1157" t="s">
        <v>174</v>
      </c>
      <c r="P71" s="1157" t="s">
        <v>174</v>
      </c>
      <c r="Q71" s="1157" t="s">
        <v>410</v>
      </c>
      <c r="R71" s="1157" t="s">
        <v>175</v>
      </c>
      <c r="S71" s="1157" t="s">
        <v>175</v>
      </c>
      <c r="T71" s="1157" t="s">
        <v>411</v>
      </c>
      <c r="U71" s="1157" t="s">
        <v>176</v>
      </c>
      <c r="V71" s="1163" t="s">
        <v>176</v>
      </c>
    </row>
    <row r="72" spans="1:22" ht="15" customHeight="1" thickBot="1">
      <c r="A72" s="1165" t="s">
        <v>311</v>
      </c>
      <c r="B72" s="72" t="s">
        <v>112</v>
      </c>
      <c r="C72" s="72" t="s">
        <v>82</v>
      </c>
      <c r="D72" s="73" t="s">
        <v>83</v>
      </c>
      <c r="E72" s="72" t="s">
        <v>112</v>
      </c>
      <c r="F72" s="72" t="s">
        <v>82</v>
      </c>
      <c r="G72" s="73" t="s">
        <v>83</v>
      </c>
      <c r="H72" s="72" t="s">
        <v>112</v>
      </c>
      <c r="I72" s="72" t="s">
        <v>82</v>
      </c>
      <c r="J72" s="73" t="s">
        <v>83</v>
      </c>
      <c r="K72" s="72" t="s">
        <v>112</v>
      </c>
      <c r="L72" s="72" t="s">
        <v>82</v>
      </c>
      <c r="M72" s="73" t="s">
        <v>83</v>
      </c>
      <c r="N72" s="72" t="s">
        <v>112</v>
      </c>
      <c r="O72" s="72" t="s">
        <v>82</v>
      </c>
      <c r="P72" s="73" t="s">
        <v>83</v>
      </c>
      <c r="Q72" s="72" t="s">
        <v>112</v>
      </c>
      <c r="R72" s="72" t="s">
        <v>82</v>
      </c>
      <c r="S72" s="73" t="s">
        <v>83</v>
      </c>
      <c r="T72" s="72" t="s">
        <v>112</v>
      </c>
      <c r="U72" s="72" t="s">
        <v>82</v>
      </c>
      <c r="V72" s="413" t="s">
        <v>83</v>
      </c>
    </row>
    <row r="73" spans="1:22" ht="15" customHeight="1">
      <c r="A73" s="276" t="s">
        <v>123</v>
      </c>
      <c r="B73" s="304">
        <v>98.537064264418376</v>
      </c>
      <c r="C73" s="305">
        <v>0.3563029280632225</v>
      </c>
      <c r="D73" s="306">
        <v>1311</v>
      </c>
      <c r="E73" s="304">
        <v>76.522630784083944</v>
      </c>
      <c r="F73" s="305">
        <v>1.2716285028579331</v>
      </c>
      <c r="G73" s="306">
        <v>1289</v>
      </c>
      <c r="H73" s="304">
        <v>91.17054438997782</v>
      </c>
      <c r="I73" s="305">
        <v>0.87062083133739188</v>
      </c>
      <c r="J73" s="306">
        <v>1302</v>
      </c>
      <c r="K73" s="304">
        <v>39.199755530162193</v>
      </c>
      <c r="L73" s="305">
        <v>1.49731502085459</v>
      </c>
      <c r="M73" s="306">
        <v>1189</v>
      </c>
      <c r="N73" s="304">
        <v>15.107567622525879</v>
      </c>
      <c r="O73" s="305">
        <v>1.079537053169916</v>
      </c>
      <c r="P73" s="306">
        <v>1238</v>
      </c>
      <c r="Q73" s="304">
        <v>57.10664678478178</v>
      </c>
      <c r="R73" s="305">
        <v>1.4760844397092709</v>
      </c>
      <c r="S73" s="306">
        <v>1287</v>
      </c>
      <c r="T73" s="304">
        <v>29.222800379298139</v>
      </c>
      <c r="U73" s="305">
        <v>1.354030984455987</v>
      </c>
      <c r="V73" s="307">
        <v>1259</v>
      </c>
    </row>
    <row r="74" spans="1:22" ht="15" customHeight="1">
      <c r="A74" s="281" t="s">
        <v>124</v>
      </c>
      <c r="B74" s="309">
        <v>98.987460472911323</v>
      </c>
      <c r="C74" s="310">
        <v>0.30368047258859798</v>
      </c>
      <c r="D74" s="311">
        <v>1321</v>
      </c>
      <c r="E74" s="309">
        <v>78.407909247191981</v>
      </c>
      <c r="F74" s="310">
        <v>1.1904584870765891</v>
      </c>
      <c r="G74" s="311">
        <v>1303</v>
      </c>
      <c r="H74" s="309">
        <v>81.194793150996873</v>
      </c>
      <c r="I74" s="310">
        <v>1.152935194994704</v>
      </c>
      <c r="J74" s="311">
        <v>1297</v>
      </c>
      <c r="K74" s="309">
        <v>57.265114624322308</v>
      </c>
      <c r="L74" s="310">
        <v>1.4931412619726381</v>
      </c>
      <c r="M74" s="311">
        <v>1216</v>
      </c>
      <c r="N74" s="309">
        <v>13.24392858939923</v>
      </c>
      <c r="O74" s="310">
        <v>0.994977081930289</v>
      </c>
      <c r="P74" s="311">
        <v>1252</v>
      </c>
      <c r="Q74" s="309">
        <v>60.411225373806801</v>
      </c>
      <c r="R74" s="310">
        <v>1.43959181986018</v>
      </c>
      <c r="S74" s="311">
        <v>1288</v>
      </c>
      <c r="T74" s="309">
        <v>25.080416302860758</v>
      </c>
      <c r="U74" s="310">
        <v>1.2693013203377781</v>
      </c>
      <c r="V74" s="312">
        <v>1258</v>
      </c>
    </row>
    <row r="75" spans="1:22" ht="15" customHeight="1">
      <c r="A75" s="409" t="s">
        <v>125</v>
      </c>
      <c r="B75" s="314">
        <v>97.236473296845119</v>
      </c>
      <c r="C75" s="315">
        <v>0.38328224634354813</v>
      </c>
      <c r="D75" s="316">
        <v>2054</v>
      </c>
      <c r="E75" s="314">
        <v>78.096503725921238</v>
      </c>
      <c r="F75" s="315">
        <v>0.9790396872277648</v>
      </c>
      <c r="G75" s="316">
        <v>2006</v>
      </c>
      <c r="H75" s="314">
        <v>82.006695375365737</v>
      </c>
      <c r="I75" s="315">
        <v>0.89127243113456678</v>
      </c>
      <c r="J75" s="316">
        <v>2001</v>
      </c>
      <c r="K75" s="314">
        <v>55.010118021872593</v>
      </c>
      <c r="L75" s="315">
        <v>1.207053538781772</v>
      </c>
      <c r="M75" s="316">
        <v>1895</v>
      </c>
      <c r="N75" s="314">
        <v>16.827361006284541</v>
      </c>
      <c r="O75" s="315">
        <v>0.9099690578054247</v>
      </c>
      <c r="P75" s="316">
        <v>1926</v>
      </c>
      <c r="Q75" s="314">
        <v>52.594718201087233</v>
      </c>
      <c r="R75" s="315">
        <v>1.1794107176417741</v>
      </c>
      <c r="S75" s="316">
        <v>1994</v>
      </c>
      <c r="T75" s="314">
        <v>33.758538908807083</v>
      </c>
      <c r="U75" s="315">
        <v>1.131306910040365</v>
      </c>
      <c r="V75" s="317">
        <v>1966</v>
      </c>
    </row>
    <row r="76" spans="1:22" ht="15" customHeight="1">
      <c r="A76" s="281" t="s">
        <v>126</v>
      </c>
      <c r="B76" s="309">
        <v>97.588211803754078</v>
      </c>
      <c r="C76" s="310">
        <v>0.3043565544297448</v>
      </c>
      <c r="D76" s="311">
        <v>2610</v>
      </c>
      <c r="E76" s="309">
        <v>76.609874902583243</v>
      </c>
      <c r="F76" s="310">
        <v>0.87330173917061837</v>
      </c>
      <c r="G76" s="311">
        <v>2563</v>
      </c>
      <c r="H76" s="309">
        <v>82.485203978162247</v>
      </c>
      <c r="I76" s="310">
        <v>0.7967831101776105</v>
      </c>
      <c r="J76" s="311">
        <v>2559</v>
      </c>
      <c r="K76" s="309">
        <v>48.681048926349987</v>
      </c>
      <c r="L76" s="310">
        <v>1.069515530748995</v>
      </c>
      <c r="M76" s="311">
        <v>2386</v>
      </c>
      <c r="N76" s="309">
        <v>14.31458025289875</v>
      </c>
      <c r="O76" s="310">
        <v>0.73329635739943433</v>
      </c>
      <c r="P76" s="311">
        <v>2474</v>
      </c>
      <c r="Q76" s="309">
        <v>46.572330842295322</v>
      </c>
      <c r="R76" s="310">
        <v>1.0371184766735071</v>
      </c>
      <c r="S76" s="311">
        <v>2532</v>
      </c>
      <c r="T76" s="309">
        <v>26.399163321451159</v>
      </c>
      <c r="U76" s="310">
        <v>0.91581686523683881</v>
      </c>
      <c r="V76" s="312">
        <v>2512</v>
      </c>
    </row>
    <row r="77" spans="1:22" ht="15" customHeight="1">
      <c r="A77" s="276" t="s">
        <v>127</v>
      </c>
      <c r="B77" s="304">
        <v>98.881900240775408</v>
      </c>
      <c r="C77" s="305">
        <v>0.33748051084080932</v>
      </c>
      <c r="D77" s="306">
        <v>1342</v>
      </c>
      <c r="E77" s="304">
        <v>79.125751279613723</v>
      </c>
      <c r="F77" s="305">
        <v>1.2033117141660761</v>
      </c>
      <c r="G77" s="306">
        <v>1318</v>
      </c>
      <c r="H77" s="304">
        <v>85.817531596171534</v>
      </c>
      <c r="I77" s="305">
        <v>1.0544484689260241</v>
      </c>
      <c r="J77" s="306">
        <v>1323</v>
      </c>
      <c r="K77" s="304">
        <v>54.27448378460933</v>
      </c>
      <c r="L77" s="305">
        <v>1.5387113463630431</v>
      </c>
      <c r="M77" s="306">
        <v>1234</v>
      </c>
      <c r="N77" s="304">
        <v>16.519582662312679</v>
      </c>
      <c r="O77" s="305">
        <v>1.1297975249274621</v>
      </c>
      <c r="P77" s="306">
        <v>1256</v>
      </c>
      <c r="Q77" s="304">
        <v>68.376982045729676</v>
      </c>
      <c r="R77" s="305">
        <v>1.3930369464229739</v>
      </c>
      <c r="S77" s="306">
        <v>1315</v>
      </c>
      <c r="T77" s="304">
        <v>34.273340100454277</v>
      </c>
      <c r="U77" s="305">
        <v>1.439732668370854</v>
      </c>
      <c r="V77" s="307">
        <v>1278</v>
      </c>
    </row>
    <row r="78" spans="1:22" ht="15" customHeight="1" thickBot="1">
      <c r="A78" s="286" t="s">
        <v>128</v>
      </c>
      <c r="B78" s="319">
        <v>99.19709885158575</v>
      </c>
      <c r="C78" s="320">
        <v>0.33403027046286632</v>
      </c>
      <c r="D78" s="321">
        <v>734</v>
      </c>
      <c r="E78" s="319">
        <v>81.695248161227383</v>
      </c>
      <c r="F78" s="320">
        <v>1.548771548397172</v>
      </c>
      <c r="G78" s="321">
        <v>717</v>
      </c>
      <c r="H78" s="319">
        <v>85.171777586500639</v>
      </c>
      <c r="I78" s="320">
        <v>1.3938117355766451</v>
      </c>
      <c r="J78" s="321">
        <v>718</v>
      </c>
      <c r="K78" s="319">
        <v>69.049566339020842</v>
      </c>
      <c r="L78" s="320">
        <v>1.8577982833796749</v>
      </c>
      <c r="M78" s="321">
        <v>680</v>
      </c>
      <c r="N78" s="319">
        <v>16.596392875027689</v>
      </c>
      <c r="O78" s="320">
        <v>1.5454762543124849</v>
      </c>
      <c r="P78" s="321">
        <v>686</v>
      </c>
      <c r="Q78" s="319">
        <v>78.741508741624017</v>
      </c>
      <c r="R78" s="320">
        <v>1.6222587506585679</v>
      </c>
      <c r="S78" s="321">
        <v>722</v>
      </c>
      <c r="T78" s="319">
        <v>36.737796544390022</v>
      </c>
      <c r="U78" s="320">
        <v>1.9376184554318809</v>
      </c>
      <c r="V78" s="322">
        <v>693</v>
      </c>
    </row>
    <row r="79" spans="1:22" ht="15" customHeight="1">
      <c r="A79" s="629" t="s">
        <v>129</v>
      </c>
      <c r="B79" s="324">
        <v>98.132466711026382</v>
      </c>
      <c r="C79" s="325">
        <v>0.2119364859306864</v>
      </c>
      <c r="D79" s="326">
        <v>4686</v>
      </c>
      <c r="E79" s="324">
        <v>77.8626055643076</v>
      </c>
      <c r="F79" s="325">
        <v>0.65555155988262059</v>
      </c>
      <c r="G79" s="326">
        <v>4598</v>
      </c>
      <c r="H79" s="324">
        <v>83.744081939745868</v>
      </c>
      <c r="I79" s="325">
        <v>0.59073811541353372</v>
      </c>
      <c r="J79" s="326">
        <v>4600</v>
      </c>
      <c r="K79" s="324">
        <v>52.409371606517539</v>
      </c>
      <c r="L79" s="325">
        <v>0.81584910822596857</v>
      </c>
      <c r="M79" s="326">
        <v>4300</v>
      </c>
      <c r="N79" s="324">
        <v>15.1896370444192</v>
      </c>
      <c r="O79" s="325">
        <v>0.57620733246455891</v>
      </c>
      <c r="P79" s="326">
        <v>4416</v>
      </c>
      <c r="Q79" s="324">
        <v>56.322619561188262</v>
      </c>
      <c r="R79" s="325">
        <v>0.78678781540766229</v>
      </c>
      <c r="S79" s="326">
        <v>4569</v>
      </c>
      <c r="T79" s="324">
        <v>29.738363408895701</v>
      </c>
      <c r="U79" s="325">
        <v>0.7272334506507423</v>
      </c>
      <c r="V79" s="327">
        <v>4483</v>
      </c>
    </row>
    <row r="80" spans="1:22" ht="15" customHeight="1">
      <c r="A80" s="1162" t="s">
        <v>177</v>
      </c>
      <c r="B80" s="1162" t="s">
        <v>178</v>
      </c>
      <c r="C80" s="1162" t="s">
        <v>178</v>
      </c>
      <c r="D80" s="1162" t="s">
        <v>178</v>
      </c>
      <c r="E80" s="1162" t="s">
        <v>178</v>
      </c>
      <c r="F80" s="1162" t="s">
        <v>178</v>
      </c>
      <c r="G80" s="1162" t="s">
        <v>178</v>
      </c>
      <c r="H80" s="1162" t="s">
        <v>178</v>
      </c>
      <c r="I80" s="1162" t="s">
        <v>178</v>
      </c>
      <c r="J80" s="1162" t="s">
        <v>178</v>
      </c>
      <c r="K80" s="1162" t="s">
        <v>178</v>
      </c>
      <c r="L80" s="1162" t="s">
        <v>178</v>
      </c>
      <c r="M80" s="1162" t="s">
        <v>178</v>
      </c>
      <c r="N80" s="1162" t="s">
        <v>178</v>
      </c>
      <c r="O80" s="1162" t="s">
        <v>178</v>
      </c>
      <c r="P80" s="1162" t="s">
        <v>178</v>
      </c>
      <c r="Q80" s="1162" t="s">
        <v>178</v>
      </c>
      <c r="R80" s="1162" t="s">
        <v>178</v>
      </c>
      <c r="S80" s="1162" t="s">
        <v>178</v>
      </c>
      <c r="T80" s="1162" t="s">
        <v>178</v>
      </c>
      <c r="U80" s="1162" t="s">
        <v>178</v>
      </c>
      <c r="V80" s="1162" t="s">
        <v>178</v>
      </c>
    </row>
    <row r="81" spans="1:46" ht="15" customHeight="1">
      <c r="A81" s="1162" t="s">
        <v>181</v>
      </c>
      <c r="B81" s="1162" t="s">
        <v>105</v>
      </c>
      <c r="C81" s="1162" t="s">
        <v>105</v>
      </c>
      <c r="D81" s="1162" t="s">
        <v>105</v>
      </c>
      <c r="E81" s="1162" t="s">
        <v>105</v>
      </c>
      <c r="F81" s="1162" t="s">
        <v>105</v>
      </c>
      <c r="G81" s="1162" t="s">
        <v>105</v>
      </c>
      <c r="H81" s="1162" t="s">
        <v>105</v>
      </c>
      <c r="I81" s="1162" t="s">
        <v>105</v>
      </c>
      <c r="J81" s="1162" t="s">
        <v>105</v>
      </c>
      <c r="K81" s="1162" t="s">
        <v>105</v>
      </c>
      <c r="L81" s="1162" t="s">
        <v>105</v>
      </c>
      <c r="M81" s="1162" t="s">
        <v>105</v>
      </c>
      <c r="N81" s="1162" t="s">
        <v>105</v>
      </c>
      <c r="O81" s="1162" t="s">
        <v>105</v>
      </c>
      <c r="P81" s="1162" t="s">
        <v>105</v>
      </c>
      <c r="Q81" s="1162" t="s">
        <v>105</v>
      </c>
      <c r="R81" s="1162" t="s">
        <v>105</v>
      </c>
      <c r="S81" s="1162" t="s">
        <v>105</v>
      </c>
      <c r="T81" s="1162" t="s">
        <v>105</v>
      </c>
      <c r="U81" s="1162" t="s">
        <v>105</v>
      </c>
      <c r="V81" s="1162" t="s">
        <v>105</v>
      </c>
    </row>
    <row r="82" spans="1:46" ht="15" customHeight="1">
      <c r="A82" s="1162" t="s">
        <v>179</v>
      </c>
      <c r="B82" s="1162" t="s">
        <v>179</v>
      </c>
      <c r="C82" s="1162" t="s">
        <v>179</v>
      </c>
      <c r="D82" s="1162" t="s">
        <v>179</v>
      </c>
      <c r="E82" s="1162" t="s">
        <v>179</v>
      </c>
      <c r="F82" s="1162" t="s">
        <v>179</v>
      </c>
      <c r="G82" s="1162" t="s">
        <v>179</v>
      </c>
      <c r="H82" s="1162" t="s">
        <v>179</v>
      </c>
      <c r="I82" s="1162" t="s">
        <v>179</v>
      </c>
      <c r="J82" s="1162" t="s">
        <v>179</v>
      </c>
      <c r="K82" s="1162" t="s">
        <v>179</v>
      </c>
      <c r="L82" s="1162" t="s">
        <v>179</v>
      </c>
      <c r="M82" s="1162" t="s">
        <v>179</v>
      </c>
      <c r="N82" s="1162" t="s">
        <v>179</v>
      </c>
      <c r="O82" s="1162" t="s">
        <v>179</v>
      </c>
      <c r="P82" s="1162" t="s">
        <v>179</v>
      </c>
      <c r="Q82" s="1162" t="s">
        <v>179</v>
      </c>
      <c r="R82" s="1162" t="s">
        <v>179</v>
      </c>
      <c r="S82" s="1162" t="s">
        <v>179</v>
      </c>
      <c r="T82" s="1162" t="s">
        <v>179</v>
      </c>
      <c r="U82" s="1162" t="s">
        <v>179</v>
      </c>
      <c r="V82" s="1162" t="s">
        <v>179</v>
      </c>
    </row>
    <row r="84" spans="1:46" s="596" customFormat="1" ht="24" customHeight="1">
      <c r="A84" s="1156">
        <v>2020</v>
      </c>
      <c r="B84" s="1156"/>
      <c r="C84" s="1156"/>
      <c r="D84" s="1156"/>
      <c r="E84" s="1156"/>
      <c r="F84" s="1156"/>
      <c r="G84" s="1156"/>
      <c r="H84" s="1156"/>
      <c r="I84" s="1156"/>
      <c r="J84" s="1156"/>
      <c r="K84" s="1156"/>
      <c r="L84" s="1156"/>
      <c r="M84" s="1156"/>
      <c r="N84" s="1156"/>
      <c r="O84" s="1156"/>
      <c r="P84" s="1156"/>
      <c r="Q84" s="1156"/>
      <c r="R84" s="1156"/>
      <c r="S84" s="1156"/>
      <c r="T84" s="1156"/>
      <c r="U84" s="1156"/>
      <c r="V84" s="1156"/>
      <c r="W84" s="344"/>
      <c r="X84" s="344"/>
      <c r="Y84" s="344"/>
      <c r="Z84" s="344"/>
      <c r="AA84" s="344"/>
      <c r="AB84" s="344"/>
      <c r="AC84" s="344"/>
      <c r="AD84" s="344"/>
      <c r="AE84" s="344"/>
      <c r="AF84" s="344"/>
      <c r="AG84" s="344"/>
      <c r="AH84" s="344"/>
      <c r="AI84" s="344"/>
      <c r="AJ84" s="344"/>
      <c r="AK84" s="344"/>
      <c r="AL84" s="344"/>
      <c r="AM84" s="344"/>
      <c r="AN84" s="344"/>
      <c r="AO84" s="344"/>
      <c r="AP84" s="344"/>
      <c r="AQ84" s="344"/>
      <c r="AR84" s="344"/>
      <c r="AS84" s="344"/>
      <c r="AT84" s="344"/>
    </row>
    <row r="86" spans="1:46" ht="15" customHeight="1">
      <c r="A86" s="1108" t="s">
        <v>450</v>
      </c>
      <c r="B86" s="1108"/>
      <c r="C86" s="1108"/>
      <c r="D86" s="1108"/>
      <c r="E86" s="1108"/>
      <c r="F86" s="1108"/>
      <c r="G86" s="1108"/>
      <c r="H86" s="1108"/>
      <c r="I86" s="1108"/>
      <c r="J86" s="1108"/>
      <c r="K86" s="1108"/>
      <c r="L86" s="1108"/>
      <c r="M86" s="1108"/>
      <c r="N86" s="1108"/>
      <c r="O86" s="1108"/>
      <c r="P86" s="1108"/>
    </row>
    <row r="87" spans="1:46" ht="74.25" customHeight="1" thickBot="1">
      <c r="A87" s="1164" t="s">
        <v>311</v>
      </c>
      <c r="B87" s="1157" t="s">
        <v>404</v>
      </c>
      <c r="C87" s="1157" t="s">
        <v>166</v>
      </c>
      <c r="D87" s="1157" t="s">
        <v>166</v>
      </c>
      <c r="E87" s="1157" t="s">
        <v>405</v>
      </c>
      <c r="F87" s="1157" t="s">
        <v>167</v>
      </c>
      <c r="G87" s="1157" t="s">
        <v>167</v>
      </c>
      <c r="H87" s="1157" t="s">
        <v>407</v>
      </c>
      <c r="I87" s="1157" t="s">
        <v>172</v>
      </c>
      <c r="J87" s="1157" t="s">
        <v>172</v>
      </c>
      <c r="K87" s="1157" t="s">
        <v>408</v>
      </c>
      <c r="L87" s="1157" t="s">
        <v>173</v>
      </c>
      <c r="M87" s="1157" t="s">
        <v>173</v>
      </c>
      <c r="N87" s="1157" t="s">
        <v>409</v>
      </c>
      <c r="O87" s="1157" t="s">
        <v>174</v>
      </c>
      <c r="P87" s="1163" t="s">
        <v>174</v>
      </c>
    </row>
    <row r="88" spans="1:46" ht="15" customHeight="1" thickBot="1">
      <c r="A88" s="1165" t="s">
        <v>311</v>
      </c>
      <c r="B88" s="72" t="s">
        <v>112</v>
      </c>
      <c r="C88" s="72" t="s">
        <v>82</v>
      </c>
      <c r="D88" s="73" t="s">
        <v>83</v>
      </c>
      <c r="E88" s="72" t="s">
        <v>112</v>
      </c>
      <c r="F88" s="72" t="s">
        <v>82</v>
      </c>
      <c r="G88" s="73" t="s">
        <v>83</v>
      </c>
      <c r="H88" s="72" t="s">
        <v>112</v>
      </c>
      <c r="I88" s="72" t="s">
        <v>82</v>
      </c>
      <c r="J88" s="73" t="s">
        <v>83</v>
      </c>
      <c r="K88" s="72" t="s">
        <v>112</v>
      </c>
      <c r="L88" s="72" t="s">
        <v>82</v>
      </c>
      <c r="M88" s="73" t="s">
        <v>83</v>
      </c>
      <c r="N88" s="72" t="s">
        <v>112</v>
      </c>
      <c r="O88" s="72" t="s">
        <v>82</v>
      </c>
      <c r="P88" s="72" t="s">
        <v>83</v>
      </c>
    </row>
    <row r="89" spans="1:46" ht="15" customHeight="1">
      <c r="A89" s="276" t="s">
        <v>84</v>
      </c>
      <c r="B89" s="304">
        <v>95.159721878155949</v>
      </c>
      <c r="C89" s="305">
        <v>0.95459538786341869</v>
      </c>
      <c r="D89" s="306">
        <v>741</v>
      </c>
      <c r="E89" s="304">
        <v>60.191070952585527</v>
      </c>
      <c r="F89" s="305">
        <v>2.2287346296092871</v>
      </c>
      <c r="G89" s="306">
        <v>636</v>
      </c>
      <c r="H89" s="304">
        <v>83.875365672728449</v>
      </c>
      <c r="I89" s="305">
        <v>2.15385050982918</v>
      </c>
      <c r="J89" s="306">
        <v>707</v>
      </c>
      <c r="K89" s="304">
        <v>37.954502366586681</v>
      </c>
      <c r="L89" s="305">
        <v>2.5353418124473679</v>
      </c>
      <c r="M89" s="306">
        <v>587</v>
      </c>
      <c r="N89" s="304">
        <v>11.892950236358979</v>
      </c>
      <c r="O89" s="305">
        <v>1.5463938223156659</v>
      </c>
      <c r="P89" s="307">
        <v>571</v>
      </c>
    </row>
    <row r="90" spans="1:46" ht="15" customHeight="1">
      <c r="A90" s="281" t="s">
        <v>85</v>
      </c>
      <c r="B90" s="309">
        <v>94.856463639766901</v>
      </c>
      <c r="C90" s="310">
        <v>0.7779752590221839</v>
      </c>
      <c r="D90" s="311">
        <v>966</v>
      </c>
      <c r="E90" s="309">
        <v>51.448556880786462</v>
      </c>
      <c r="F90" s="310">
        <v>2.235099063959971</v>
      </c>
      <c r="G90" s="311">
        <v>854</v>
      </c>
      <c r="H90" s="309">
        <v>77.447119608869897</v>
      </c>
      <c r="I90" s="310">
        <v>1.913207371820759</v>
      </c>
      <c r="J90" s="311">
        <v>937</v>
      </c>
      <c r="K90" s="309">
        <v>40.057210250475507</v>
      </c>
      <c r="L90" s="310">
        <v>2.2661003681564318</v>
      </c>
      <c r="M90" s="311">
        <v>821</v>
      </c>
      <c r="N90" s="309">
        <v>12.730635748970309</v>
      </c>
      <c r="O90" s="310">
        <v>1.387749087720048</v>
      </c>
      <c r="P90" s="312">
        <v>809</v>
      </c>
    </row>
    <row r="91" spans="1:46" ht="15" customHeight="1">
      <c r="A91" s="276" t="s">
        <v>86</v>
      </c>
      <c r="B91" s="304">
        <v>97.436828076783129</v>
      </c>
      <c r="C91" s="305">
        <v>1.24628666743711</v>
      </c>
      <c r="D91" s="306">
        <v>196</v>
      </c>
      <c r="E91" s="304">
        <v>56.442176707028842</v>
      </c>
      <c r="F91" s="305">
        <v>5.3774825774271946</v>
      </c>
      <c r="G91" s="306">
        <v>172</v>
      </c>
      <c r="H91" s="304">
        <v>71.816896817806082</v>
      </c>
      <c r="I91" s="305">
        <v>4.546253099863657</v>
      </c>
      <c r="J91" s="306">
        <v>193</v>
      </c>
      <c r="K91" s="304">
        <v>59.595030666824833</v>
      </c>
      <c r="L91" s="305">
        <v>5.7229178463436146</v>
      </c>
      <c r="M91" s="306">
        <v>173</v>
      </c>
      <c r="N91" s="304">
        <v>14.423690648954571</v>
      </c>
      <c r="O91" s="305">
        <v>3.8321502451442191</v>
      </c>
      <c r="P91" s="307">
        <v>160</v>
      </c>
    </row>
    <row r="92" spans="1:46" ht="15" customHeight="1">
      <c r="A92" s="281" t="s">
        <v>87</v>
      </c>
      <c r="B92" s="309">
        <v>97.236065949396561</v>
      </c>
      <c r="C92" s="310">
        <v>0.92592944860985416</v>
      </c>
      <c r="D92" s="311">
        <v>385</v>
      </c>
      <c r="E92" s="309">
        <v>60.532485810547477</v>
      </c>
      <c r="F92" s="310">
        <v>3.2965814159462048</v>
      </c>
      <c r="G92" s="311">
        <v>330</v>
      </c>
      <c r="H92" s="309">
        <v>81.759506926261281</v>
      </c>
      <c r="I92" s="310">
        <v>2.6433710554364378</v>
      </c>
      <c r="J92" s="311">
        <v>370</v>
      </c>
      <c r="K92" s="309">
        <v>39.549378625894072</v>
      </c>
      <c r="L92" s="310">
        <v>3.30707605415884</v>
      </c>
      <c r="M92" s="311">
        <v>306</v>
      </c>
      <c r="N92" s="309">
        <v>11.028438974080091</v>
      </c>
      <c r="O92" s="310">
        <v>2.2735309084664488</v>
      </c>
      <c r="P92" s="312">
        <v>300</v>
      </c>
    </row>
    <row r="93" spans="1:46" ht="15" customHeight="1">
      <c r="A93" s="276" t="s">
        <v>88</v>
      </c>
      <c r="B93" s="304">
        <v>98.643219251395578</v>
      </c>
      <c r="C93" s="305">
        <v>0.89386823704759399</v>
      </c>
      <c r="D93" s="306">
        <v>158</v>
      </c>
      <c r="E93" s="304">
        <v>59.677782696178333</v>
      </c>
      <c r="F93" s="305">
        <v>4.0687183547942771</v>
      </c>
      <c r="G93" s="306">
        <v>135</v>
      </c>
      <c r="H93" s="304">
        <v>83.622282233743462</v>
      </c>
      <c r="I93" s="305">
        <v>3.303888805800073</v>
      </c>
      <c r="J93" s="306">
        <v>147</v>
      </c>
      <c r="K93" s="304">
        <v>38.434031834932057</v>
      </c>
      <c r="L93" s="305">
        <v>5.0605876013509734</v>
      </c>
      <c r="M93" s="306">
        <v>125</v>
      </c>
      <c r="N93" s="304">
        <v>14.21946033874174</v>
      </c>
      <c r="O93" s="305">
        <v>3.7798670876176672</v>
      </c>
      <c r="P93" s="307">
        <v>123</v>
      </c>
    </row>
    <row r="94" spans="1:46" ht="15" customHeight="1">
      <c r="A94" s="281" t="s">
        <v>89</v>
      </c>
      <c r="B94" s="309">
        <v>92.031845961477359</v>
      </c>
      <c r="C94" s="310">
        <v>3.513783967184084</v>
      </c>
      <c r="D94" s="311">
        <v>84</v>
      </c>
      <c r="E94" s="309">
        <v>56.824243637255542</v>
      </c>
      <c r="F94" s="310">
        <v>4.75840574098841</v>
      </c>
      <c r="G94" s="311">
        <v>80</v>
      </c>
      <c r="H94" s="309">
        <v>93.289385871929525</v>
      </c>
      <c r="I94" s="310">
        <v>3.0358510340367562</v>
      </c>
      <c r="J94" s="311">
        <v>85</v>
      </c>
      <c r="K94" s="309">
        <v>31.40940211799683</v>
      </c>
      <c r="L94" s="310">
        <v>6.1449939698145286</v>
      </c>
      <c r="M94" s="311">
        <v>69</v>
      </c>
      <c r="N94" s="309">
        <v>19.074857786245271</v>
      </c>
      <c r="O94" s="310">
        <v>5.7477820955501562</v>
      </c>
      <c r="P94" s="312">
        <v>68</v>
      </c>
    </row>
    <row r="95" spans="1:46" ht="15" customHeight="1">
      <c r="A95" s="276" t="s">
        <v>90</v>
      </c>
      <c r="B95" s="304">
        <v>96.554124762531885</v>
      </c>
      <c r="C95" s="305">
        <v>0.88860552589341246</v>
      </c>
      <c r="D95" s="306">
        <v>619</v>
      </c>
      <c r="E95" s="304">
        <v>62.493902565974821</v>
      </c>
      <c r="F95" s="305">
        <v>2.870570125195357</v>
      </c>
      <c r="G95" s="306">
        <v>557</v>
      </c>
      <c r="H95" s="304">
        <v>86.437235095716062</v>
      </c>
      <c r="I95" s="305">
        <v>1.8499928144645521</v>
      </c>
      <c r="J95" s="306">
        <v>597</v>
      </c>
      <c r="K95" s="304">
        <v>34.180901307206973</v>
      </c>
      <c r="L95" s="305">
        <v>2.610224440373043</v>
      </c>
      <c r="M95" s="306">
        <v>509</v>
      </c>
      <c r="N95" s="304">
        <v>13.181975289722841</v>
      </c>
      <c r="O95" s="305">
        <v>1.6886877038822961</v>
      </c>
      <c r="P95" s="307">
        <v>515</v>
      </c>
    </row>
    <row r="96" spans="1:46" ht="15" customHeight="1">
      <c r="A96" s="281" t="s">
        <v>91</v>
      </c>
      <c r="B96" s="309">
        <v>92.26951658836407</v>
      </c>
      <c r="C96" s="310">
        <v>2.1083984540714118</v>
      </c>
      <c r="D96" s="311">
        <v>253</v>
      </c>
      <c r="E96" s="309">
        <v>72.364218166240846</v>
      </c>
      <c r="F96" s="310">
        <v>3.4461297381237972</v>
      </c>
      <c r="G96" s="311">
        <v>237</v>
      </c>
      <c r="H96" s="309">
        <v>83.325942656914606</v>
      </c>
      <c r="I96" s="310">
        <v>2.915061179669733</v>
      </c>
      <c r="J96" s="311">
        <v>254</v>
      </c>
      <c r="K96" s="309">
        <v>33.870988041190913</v>
      </c>
      <c r="L96" s="310">
        <v>4.2515211971984952</v>
      </c>
      <c r="M96" s="311">
        <v>211</v>
      </c>
      <c r="N96" s="309">
        <v>13.87686407493706</v>
      </c>
      <c r="O96" s="310">
        <v>2.8854126521862811</v>
      </c>
      <c r="P96" s="312">
        <v>211</v>
      </c>
    </row>
    <row r="97" spans="1:16" ht="15" customHeight="1">
      <c r="A97" s="276" t="s">
        <v>92</v>
      </c>
      <c r="B97" s="304">
        <v>94.106931233232146</v>
      </c>
      <c r="C97" s="305">
        <v>1.1449609419417821</v>
      </c>
      <c r="D97" s="306">
        <v>565</v>
      </c>
      <c r="E97" s="304">
        <v>57.480717296463801</v>
      </c>
      <c r="F97" s="305">
        <v>2.7299154993117289</v>
      </c>
      <c r="G97" s="306">
        <v>516</v>
      </c>
      <c r="H97" s="304">
        <v>87.137231750745428</v>
      </c>
      <c r="I97" s="305">
        <v>1.715023573349749</v>
      </c>
      <c r="J97" s="306">
        <v>551</v>
      </c>
      <c r="K97" s="304">
        <v>38.491500461673247</v>
      </c>
      <c r="L97" s="305">
        <v>2.635268658235443</v>
      </c>
      <c r="M97" s="306">
        <v>471</v>
      </c>
      <c r="N97" s="304">
        <v>17.887836054838331</v>
      </c>
      <c r="O97" s="305">
        <v>1.952970241293551</v>
      </c>
      <c r="P97" s="307">
        <v>462</v>
      </c>
    </row>
    <row r="98" spans="1:16" ht="15" customHeight="1">
      <c r="A98" s="281" t="s">
        <v>93</v>
      </c>
      <c r="B98" s="309">
        <v>95.285661716076476</v>
      </c>
      <c r="C98" s="310">
        <v>0.95326338915173847</v>
      </c>
      <c r="D98" s="311">
        <v>736</v>
      </c>
      <c r="E98" s="309">
        <v>62.064487903746958</v>
      </c>
      <c r="F98" s="310">
        <v>2.3942843841875892</v>
      </c>
      <c r="G98" s="311">
        <v>647</v>
      </c>
      <c r="H98" s="309">
        <v>83.983183507142897</v>
      </c>
      <c r="I98" s="310">
        <v>1.8311856534942319</v>
      </c>
      <c r="J98" s="311">
        <v>716</v>
      </c>
      <c r="K98" s="309">
        <v>39.542327723363833</v>
      </c>
      <c r="L98" s="310">
        <v>2.3256485775598792</v>
      </c>
      <c r="M98" s="311">
        <v>612</v>
      </c>
      <c r="N98" s="309">
        <v>13.95850141292865</v>
      </c>
      <c r="O98" s="310">
        <v>1.5810077024744229</v>
      </c>
      <c r="P98" s="312">
        <v>592</v>
      </c>
    </row>
    <row r="99" spans="1:16" ht="15" customHeight="1">
      <c r="A99" s="276" t="s">
        <v>94</v>
      </c>
      <c r="B99" s="304">
        <v>96.381614193344291</v>
      </c>
      <c r="C99" s="305">
        <v>0.86641741317287857</v>
      </c>
      <c r="D99" s="306">
        <v>640</v>
      </c>
      <c r="E99" s="304">
        <v>53.815448950743729</v>
      </c>
      <c r="F99" s="305">
        <v>2.853552328749891</v>
      </c>
      <c r="G99" s="306">
        <v>553</v>
      </c>
      <c r="H99" s="304">
        <v>84.123583241479707</v>
      </c>
      <c r="I99" s="305">
        <v>2.218707182576523</v>
      </c>
      <c r="J99" s="306">
        <v>610</v>
      </c>
      <c r="K99" s="304">
        <v>36.758386560486507</v>
      </c>
      <c r="L99" s="305">
        <v>2.6650868408435819</v>
      </c>
      <c r="M99" s="306">
        <v>530</v>
      </c>
      <c r="N99" s="304">
        <v>10.27560204073751</v>
      </c>
      <c r="O99" s="305">
        <v>1.5246467952956579</v>
      </c>
      <c r="P99" s="307">
        <v>521</v>
      </c>
    </row>
    <row r="100" spans="1:16" ht="15" customHeight="1">
      <c r="A100" s="281" t="s">
        <v>95</v>
      </c>
      <c r="B100" s="309">
        <v>95.621468657627602</v>
      </c>
      <c r="C100" s="310">
        <v>1.716412702869889</v>
      </c>
      <c r="D100" s="311">
        <v>187</v>
      </c>
      <c r="E100" s="309">
        <v>46.767219422859029</v>
      </c>
      <c r="F100" s="310">
        <v>5.3590521269040607</v>
      </c>
      <c r="G100" s="311">
        <v>157</v>
      </c>
      <c r="H100" s="309">
        <v>77.513257828964981</v>
      </c>
      <c r="I100" s="310">
        <v>3.9712172936423888</v>
      </c>
      <c r="J100" s="311">
        <v>174</v>
      </c>
      <c r="K100" s="309">
        <v>58.769739043464213</v>
      </c>
      <c r="L100" s="310">
        <v>4.6688290813528894</v>
      </c>
      <c r="M100" s="311">
        <v>153</v>
      </c>
      <c r="N100" s="309">
        <v>22.446200875407051</v>
      </c>
      <c r="O100" s="310">
        <v>3.9007466113053382</v>
      </c>
      <c r="P100" s="312">
        <v>151</v>
      </c>
    </row>
    <row r="101" spans="1:16" ht="15" customHeight="1">
      <c r="A101" s="276" t="s">
        <v>96</v>
      </c>
      <c r="B101" s="304">
        <v>96.160549888233788</v>
      </c>
      <c r="C101" s="305">
        <v>0.96625636866118636</v>
      </c>
      <c r="D101" s="306">
        <v>393</v>
      </c>
      <c r="E101" s="304">
        <v>63.19127573983495</v>
      </c>
      <c r="F101" s="305">
        <v>3.0961801933324899</v>
      </c>
      <c r="G101" s="306">
        <v>353</v>
      </c>
      <c r="H101" s="304">
        <v>73.376947868650035</v>
      </c>
      <c r="I101" s="305">
        <v>2.9351781872129559</v>
      </c>
      <c r="J101" s="306">
        <v>381</v>
      </c>
      <c r="K101" s="304">
        <v>51.802907659299883</v>
      </c>
      <c r="L101" s="305">
        <v>3.5865736443184968</v>
      </c>
      <c r="M101" s="306">
        <v>342</v>
      </c>
      <c r="N101" s="304">
        <v>12.15265282339328</v>
      </c>
      <c r="O101" s="305">
        <v>2.2497834997813309</v>
      </c>
      <c r="P101" s="307">
        <v>324</v>
      </c>
    </row>
    <row r="102" spans="1:16" ht="15" customHeight="1">
      <c r="A102" s="281" t="s">
        <v>97</v>
      </c>
      <c r="B102" s="309">
        <v>96.113853783036163</v>
      </c>
      <c r="C102" s="310">
        <v>1.260370923159531</v>
      </c>
      <c r="D102" s="311">
        <v>300</v>
      </c>
      <c r="E102" s="309">
        <v>54.180456482591907</v>
      </c>
      <c r="F102" s="310">
        <v>3.826022017752734</v>
      </c>
      <c r="G102" s="311">
        <v>265</v>
      </c>
      <c r="H102" s="309">
        <v>74.78183821211816</v>
      </c>
      <c r="I102" s="310">
        <v>3.9284593825767509</v>
      </c>
      <c r="J102" s="311">
        <v>298</v>
      </c>
      <c r="K102" s="309">
        <v>40.602943016271837</v>
      </c>
      <c r="L102" s="310">
        <v>4.1366853468382576</v>
      </c>
      <c r="M102" s="311">
        <v>246</v>
      </c>
      <c r="N102" s="309">
        <v>8.3730975926081026</v>
      </c>
      <c r="O102" s="310">
        <v>1.9875285928637429</v>
      </c>
      <c r="P102" s="312">
        <v>245</v>
      </c>
    </row>
    <row r="103" spans="1:16" ht="15" customHeight="1">
      <c r="A103" s="276" t="s">
        <v>98</v>
      </c>
      <c r="B103" s="304">
        <v>97.66587460847812</v>
      </c>
      <c r="C103" s="305">
        <v>0.79309540502340325</v>
      </c>
      <c r="D103" s="306">
        <v>390</v>
      </c>
      <c r="E103" s="304">
        <v>59.392604199252503</v>
      </c>
      <c r="F103" s="305">
        <v>3.2181425056217901</v>
      </c>
      <c r="G103" s="306">
        <v>346</v>
      </c>
      <c r="H103" s="304">
        <v>83.299174322563346</v>
      </c>
      <c r="I103" s="305">
        <v>2.6645986830273172</v>
      </c>
      <c r="J103" s="306">
        <v>380</v>
      </c>
      <c r="K103" s="304">
        <v>42.193759648545623</v>
      </c>
      <c r="L103" s="305">
        <v>3.3080814642015639</v>
      </c>
      <c r="M103" s="306">
        <v>328</v>
      </c>
      <c r="N103" s="304">
        <v>16.713496740836931</v>
      </c>
      <c r="O103" s="305">
        <v>2.427596143062503</v>
      </c>
      <c r="P103" s="307">
        <v>322</v>
      </c>
    </row>
    <row r="104" spans="1:16" ht="15" customHeight="1" thickBot="1">
      <c r="A104" s="286" t="s">
        <v>99</v>
      </c>
      <c r="B104" s="319">
        <v>95.474153381140908</v>
      </c>
      <c r="C104" s="320">
        <v>1.4640579215915941</v>
      </c>
      <c r="D104" s="321">
        <v>352</v>
      </c>
      <c r="E104" s="319">
        <v>56.458424561333189</v>
      </c>
      <c r="F104" s="320">
        <v>3.897697622329336</v>
      </c>
      <c r="G104" s="321">
        <v>311</v>
      </c>
      <c r="H104" s="319">
        <v>76.606215613225999</v>
      </c>
      <c r="I104" s="320">
        <v>3.8668545863970052</v>
      </c>
      <c r="J104" s="321">
        <v>342</v>
      </c>
      <c r="K104" s="319">
        <v>47.857570501339808</v>
      </c>
      <c r="L104" s="320">
        <v>4.3503985934358829</v>
      </c>
      <c r="M104" s="321">
        <v>296</v>
      </c>
      <c r="N104" s="319">
        <v>12.06242189993965</v>
      </c>
      <c r="O104" s="320">
        <v>2.218490237006896</v>
      </c>
      <c r="P104" s="322">
        <v>285</v>
      </c>
    </row>
    <row r="105" spans="1:16" ht="15" customHeight="1">
      <c r="A105" s="291" t="s">
        <v>100</v>
      </c>
      <c r="B105" s="332">
        <v>95.345874012501781</v>
      </c>
      <c r="C105" s="333">
        <v>0.3683251351459968</v>
      </c>
      <c r="D105" s="334">
        <v>5086</v>
      </c>
      <c r="E105" s="332">
        <v>57.900183797567749</v>
      </c>
      <c r="F105" s="333">
        <v>0.96533426018722557</v>
      </c>
      <c r="G105" s="334">
        <v>4481</v>
      </c>
      <c r="H105" s="332">
        <v>83.499820626164549</v>
      </c>
      <c r="I105" s="333">
        <v>0.76473853424366112</v>
      </c>
      <c r="J105" s="334">
        <v>4904</v>
      </c>
      <c r="K105" s="332">
        <v>38.622324503646119</v>
      </c>
      <c r="L105" s="333">
        <v>0.968006933663494</v>
      </c>
      <c r="M105" s="334">
        <v>4205</v>
      </c>
      <c r="N105" s="332">
        <v>13.828877730702329</v>
      </c>
      <c r="O105" s="333">
        <v>0.63673545674654386</v>
      </c>
      <c r="P105" s="335">
        <v>4134</v>
      </c>
    </row>
    <row r="106" spans="1:16" ht="15" customHeight="1">
      <c r="A106" s="291" t="s">
        <v>101</v>
      </c>
      <c r="B106" s="332">
        <v>96.014169837832782</v>
      </c>
      <c r="C106" s="333">
        <v>0.52390064779133538</v>
      </c>
      <c r="D106" s="334">
        <v>1879</v>
      </c>
      <c r="E106" s="332">
        <v>61.020791905428162</v>
      </c>
      <c r="F106" s="333">
        <v>1.590519449953937</v>
      </c>
      <c r="G106" s="334">
        <v>1668</v>
      </c>
      <c r="H106" s="332">
        <v>76.807325223481797</v>
      </c>
      <c r="I106" s="333">
        <v>1.4227089200632199</v>
      </c>
      <c r="J106" s="334">
        <v>1838</v>
      </c>
      <c r="K106" s="332">
        <v>46.508077402152807</v>
      </c>
      <c r="L106" s="333">
        <v>1.767077406713236</v>
      </c>
      <c r="M106" s="334">
        <v>1574</v>
      </c>
      <c r="N106" s="332">
        <v>12.022259095843969</v>
      </c>
      <c r="O106" s="333">
        <v>1.109668978108217</v>
      </c>
      <c r="P106" s="335">
        <v>1525</v>
      </c>
    </row>
    <row r="107" spans="1:16" ht="15" customHeight="1">
      <c r="A107" s="296" t="s">
        <v>102</v>
      </c>
      <c r="B107" s="324">
        <v>95.473376269105074</v>
      </c>
      <c r="C107" s="325">
        <v>0.31451020559555848</v>
      </c>
      <c r="D107" s="326">
        <v>6965</v>
      </c>
      <c r="E107" s="324">
        <v>58.504739373092548</v>
      </c>
      <c r="F107" s="325">
        <v>0.83711466663148104</v>
      </c>
      <c r="G107" s="326">
        <v>6149</v>
      </c>
      <c r="H107" s="324">
        <v>82.206036143065802</v>
      </c>
      <c r="I107" s="325">
        <v>0.67591004962974666</v>
      </c>
      <c r="J107" s="326">
        <v>6742</v>
      </c>
      <c r="K107" s="324">
        <v>40.141559929457252</v>
      </c>
      <c r="L107" s="325">
        <v>0.85366020769777795</v>
      </c>
      <c r="M107" s="326">
        <v>5779</v>
      </c>
      <c r="N107" s="324">
        <v>13.483526111036531</v>
      </c>
      <c r="O107" s="325">
        <v>0.55719036794723142</v>
      </c>
      <c r="P107" s="327">
        <v>5659</v>
      </c>
    </row>
    <row r="108" spans="1:16" ht="15" customHeight="1">
      <c r="A108" s="1159" t="s">
        <v>169</v>
      </c>
      <c r="B108" s="1159" t="s">
        <v>170</v>
      </c>
      <c r="C108" s="1159" t="s">
        <v>170</v>
      </c>
      <c r="D108" s="1159" t="s">
        <v>170</v>
      </c>
      <c r="E108" s="1159" t="s">
        <v>170</v>
      </c>
      <c r="F108" s="1159" t="s">
        <v>170</v>
      </c>
      <c r="G108" s="1159" t="s">
        <v>170</v>
      </c>
      <c r="H108" s="1159" t="s">
        <v>170</v>
      </c>
      <c r="I108" s="1159" t="s">
        <v>170</v>
      </c>
      <c r="J108" s="1159" t="s">
        <v>170</v>
      </c>
      <c r="K108" s="1159" t="s">
        <v>170</v>
      </c>
      <c r="L108" s="1159" t="s">
        <v>170</v>
      </c>
      <c r="M108" s="1159" t="s">
        <v>170</v>
      </c>
      <c r="N108" s="1159" t="s">
        <v>170</v>
      </c>
      <c r="O108" s="1159" t="s">
        <v>170</v>
      </c>
      <c r="P108" s="1159" t="s">
        <v>170</v>
      </c>
    </row>
    <row r="109" spans="1:16" ht="15" customHeight="1">
      <c r="A109" s="1159" t="s">
        <v>181</v>
      </c>
      <c r="B109" s="1159" t="s">
        <v>105</v>
      </c>
      <c r="C109" s="1159" t="s">
        <v>105</v>
      </c>
      <c r="D109" s="1159" t="s">
        <v>105</v>
      </c>
      <c r="E109" s="1159" t="s">
        <v>105</v>
      </c>
      <c r="F109" s="1159" t="s">
        <v>105</v>
      </c>
      <c r="G109" s="1159" t="s">
        <v>105</v>
      </c>
      <c r="H109" s="1159" t="s">
        <v>105</v>
      </c>
      <c r="I109" s="1159" t="s">
        <v>105</v>
      </c>
      <c r="J109" s="1159" t="s">
        <v>105</v>
      </c>
      <c r="K109" s="1159" t="s">
        <v>105</v>
      </c>
      <c r="L109" s="1159" t="s">
        <v>105</v>
      </c>
      <c r="M109" s="1159" t="s">
        <v>105</v>
      </c>
      <c r="N109" s="1159" t="s">
        <v>105</v>
      </c>
      <c r="O109" s="1159" t="s">
        <v>105</v>
      </c>
      <c r="P109" s="1159" t="s">
        <v>105</v>
      </c>
    </row>
    <row r="110" spans="1:16" ht="15" customHeight="1">
      <c r="A110" s="1159" t="s">
        <v>182</v>
      </c>
      <c r="B110" s="1159" t="s">
        <v>182</v>
      </c>
      <c r="C110" s="1159" t="s">
        <v>182</v>
      </c>
      <c r="D110" s="1159" t="s">
        <v>182</v>
      </c>
      <c r="E110" s="1159" t="s">
        <v>182</v>
      </c>
      <c r="F110" s="1159" t="s">
        <v>182</v>
      </c>
      <c r="G110" s="1159" t="s">
        <v>182</v>
      </c>
      <c r="H110" s="1159" t="s">
        <v>182</v>
      </c>
      <c r="I110" s="1159" t="s">
        <v>182</v>
      </c>
      <c r="J110" s="1159" t="s">
        <v>182</v>
      </c>
      <c r="K110" s="1159" t="s">
        <v>182</v>
      </c>
      <c r="L110" s="1159" t="s">
        <v>182</v>
      </c>
      <c r="M110" s="1159" t="s">
        <v>182</v>
      </c>
      <c r="N110" s="1159" t="s">
        <v>182</v>
      </c>
      <c r="O110" s="1159" t="s">
        <v>182</v>
      </c>
      <c r="P110" s="1159" t="s">
        <v>182</v>
      </c>
    </row>
    <row r="112" spans="1:16">
      <c r="A112" s="1108" t="s">
        <v>617</v>
      </c>
      <c r="B112" s="1108"/>
      <c r="C112" s="1108"/>
      <c r="D112" s="1108"/>
      <c r="E112" s="1108"/>
      <c r="F112" s="1108"/>
      <c r="G112" s="1108"/>
      <c r="H112" s="1108"/>
      <c r="I112" s="1108"/>
      <c r="J112" s="1108"/>
      <c r="K112" s="1108"/>
      <c r="L112" s="1108"/>
      <c r="M112" s="1108"/>
      <c r="N112" s="1108"/>
      <c r="O112" s="1108"/>
      <c r="P112" s="1108"/>
    </row>
    <row r="113" spans="1:22" ht="75" customHeight="1" thickBot="1">
      <c r="A113" s="1164" t="s">
        <v>311</v>
      </c>
      <c r="B113" s="1157" t="s">
        <v>404</v>
      </c>
      <c r="C113" s="1157" t="s">
        <v>166</v>
      </c>
      <c r="D113" s="1157" t="s">
        <v>166</v>
      </c>
      <c r="E113" s="1157" t="s">
        <v>405</v>
      </c>
      <c r="F113" s="1157" t="s">
        <v>167</v>
      </c>
      <c r="G113" s="1157" t="s">
        <v>167</v>
      </c>
      <c r="H113" s="1157" t="s">
        <v>407</v>
      </c>
      <c r="I113" s="1157" t="s">
        <v>172</v>
      </c>
      <c r="J113" s="1157" t="s">
        <v>172</v>
      </c>
      <c r="K113" s="1157" t="s">
        <v>408</v>
      </c>
      <c r="L113" s="1157" t="s">
        <v>173</v>
      </c>
      <c r="M113" s="1157" t="s">
        <v>173</v>
      </c>
      <c r="N113" s="1157" t="s">
        <v>409</v>
      </c>
      <c r="O113" s="1157" t="s">
        <v>174</v>
      </c>
      <c r="P113" s="1163" t="s">
        <v>174</v>
      </c>
    </row>
    <row r="114" spans="1:22" ht="14.45" customHeight="1" thickBot="1">
      <c r="A114" s="1165" t="s">
        <v>311</v>
      </c>
      <c r="B114" s="72" t="s">
        <v>112</v>
      </c>
      <c r="C114" s="72" t="s">
        <v>82</v>
      </c>
      <c r="D114" s="73" t="s">
        <v>83</v>
      </c>
      <c r="E114" s="72" t="s">
        <v>112</v>
      </c>
      <c r="F114" s="72" t="s">
        <v>82</v>
      </c>
      <c r="G114" s="73" t="s">
        <v>83</v>
      </c>
      <c r="H114" s="72" t="s">
        <v>112</v>
      </c>
      <c r="I114" s="72" t="s">
        <v>82</v>
      </c>
      <c r="J114" s="73" t="s">
        <v>83</v>
      </c>
      <c r="K114" s="72" t="s">
        <v>112</v>
      </c>
      <c r="L114" s="72" t="s">
        <v>82</v>
      </c>
      <c r="M114" s="73" t="s">
        <v>83</v>
      </c>
      <c r="N114" s="72" t="s">
        <v>112</v>
      </c>
      <c r="O114" s="72" t="s">
        <v>82</v>
      </c>
      <c r="P114" s="72" t="s">
        <v>83</v>
      </c>
    </row>
    <row r="115" spans="1:22" ht="14.45" customHeight="1">
      <c r="A115" s="276" t="s">
        <v>123</v>
      </c>
      <c r="B115" s="304">
        <v>95.733114592576143</v>
      </c>
      <c r="C115" s="305">
        <v>0.58512782007856956</v>
      </c>
      <c r="D115" s="306">
        <v>1915</v>
      </c>
      <c r="E115" s="304">
        <v>60.825601660696258</v>
      </c>
      <c r="F115" s="305">
        <v>1.5453202757757341</v>
      </c>
      <c r="G115" s="306">
        <v>1676</v>
      </c>
      <c r="H115" s="304">
        <v>84.923767557138802</v>
      </c>
      <c r="I115" s="305">
        <v>1.217403469772218</v>
      </c>
      <c r="J115" s="306">
        <v>1863</v>
      </c>
      <c r="K115" s="304">
        <v>35.831944542488017</v>
      </c>
      <c r="L115" s="305">
        <v>1.684330168656796</v>
      </c>
      <c r="M115" s="306">
        <v>1549</v>
      </c>
      <c r="N115" s="304">
        <v>12.961532953547181</v>
      </c>
      <c r="O115" s="305">
        <v>1.0213527151285511</v>
      </c>
      <c r="P115" s="307">
        <v>1540</v>
      </c>
    </row>
    <row r="116" spans="1:22" ht="14.45" customHeight="1">
      <c r="A116" s="615" t="s">
        <v>343</v>
      </c>
      <c r="B116" s="616">
        <v>95.742072514124004</v>
      </c>
      <c r="C116" s="617">
        <v>0.41926809906073192</v>
      </c>
      <c r="D116" s="618">
        <v>3530</v>
      </c>
      <c r="E116" s="616">
        <v>57.741616151181987</v>
      </c>
      <c r="F116" s="617">
        <v>1.2254396597506221</v>
      </c>
      <c r="G116" s="618">
        <v>3126</v>
      </c>
      <c r="H116" s="616">
        <v>81.525391305047734</v>
      </c>
      <c r="I116" s="617">
        <v>1.002353651865179</v>
      </c>
      <c r="J116" s="618">
        <v>3415</v>
      </c>
      <c r="K116" s="616">
        <v>42.217545973827043</v>
      </c>
      <c r="L116" s="617">
        <v>1.208028791400299</v>
      </c>
      <c r="M116" s="618">
        <v>2942</v>
      </c>
      <c r="N116" s="616">
        <v>13.065829972404259</v>
      </c>
      <c r="O116" s="617">
        <v>0.78241000566115648</v>
      </c>
      <c r="P116" s="619">
        <v>2880</v>
      </c>
    </row>
    <row r="117" spans="1:22" ht="14.45" customHeight="1">
      <c r="A117" s="276" t="s">
        <v>442</v>
      </c>
      <c r="B117" s="304">
        <v>96.933780376256337</v>
      </c>
      <c r="C117" s="305">
        <v>0.6068988750802804</v>
      </c>
      <c r="D117" s="306">
        <v>1210</v>
      </c>
      <c r="E117" s="304">
        <v>59.267718099593601</v>
      </c>
      <c r="F117" s="305">
        <v>2.0051545980519641</v>
      </c>
      <c r="G117" s="306">
        <v>1086</v>
      </c>
      <c r="H117" s="304">
        <v>80.679797630994827</v>
      </c>
      <c r="I117" s="305">
        <v>1.722668375212542</v>
      </c>
      <c r="J117" s="306">
        <v>1177</v>
      </c>
      <c r="K117" s="304">
        <v>38.435353060693018</v>
      </c>
      <c r="L117" s="305">
        <v>2.0671486262680649</v>
      </c>
      <c r="M117" s="306">
        <v>1007</v>
      </c>
      <c r="N117" s="304">
        <v>12.566735484593931</v>
      </c>
      <c r="O117" s="305">
        <v>1.278033973442368</v>
      </c>
      <c r="P117" s="307">
        <v>997</v>
      </c>
    </row>
    <row r="118" spans="1:22" ht="24.75" customHeight="1" thickBot="1">
      <c r="A118" s="640" t="s">
        <v>443</v>
      </c>
      <c r="B118" s="319">
        <v>95.443469588712574</v>
      </c>
      <c r="C118" s="320">
        <v>0.40092383407668802</v>
      </c>
      <c r="D118" s="321">
        <v>4229</v>
      </c>
      <c r="E118" s="319">
        <v>58.752816532993279</v>
      </c>
      <c r="F118" s="320">
        <v>1.09955691380259</v>
      </c>
      <c r="G118" s="321">
        <v>3711</v>
      </c>
      <c r="H118" s="319">
        <v>83.338747658396812</v>
      </c>
      <c r="I118" s="320">
        <v>0.86534363880546117</v>
      </c>
      <c r="J118" s="321">
        <v>4095</v>
      </c>
      <c r="K118" s="319">
        <v>40.293243426205628</v>
      </c>
      <c r="L118" s="320">
        <v>1.112824207882295</v>
      </c>
      <c r="M118" s="321">
        <v>3479</v>
      </c>
      <c r="N118" s="319">
        <v>13.165618516370371</v>
      </c>
      <c r="O118" s="320">
        <v>0.71031839935014496</v>
      </c>
      <c r="P118" s="322">
        <v>3419</v>
      </c>
    </row>
    <row r="119" spans="1:22" ht="14.45" customHeight="1">
      <c r="A119" s="629" t="s">
        <v>129</v>
      </c>
      <c r="B119" s="630">
        <v>95.473376269105074</v>
      </c>
      <c r="C119" s="631">
        <v>0.31451020559555848</v>
      </c>
      <c r="D119" s="632">
        <v>6965</v>
      </c>
      <c r="E119" s="630">
        <v>58.504739373092548</v>
      </c>
      <c r="F119" s="631">
        <v>0.83711466663148104</v>
      </c>
      <c r="G119" s="632">
        <v>6149</v>
      </c>
      <c r="H119" s="630">
        <v>82.206036143065802</v>
      </c>
      <c r="I119" s="631">
        <v>0.67591004962974666</v>
      </c>
      <c r="J119" s="632">
        <v>6742</v>
      </c>
      <c r="K119" s="630">
        <v>40.141559929457252</v>
      </c>
      <c r="L119" s="631">
        <v>0.85366020769777795</v>
      </c>
      <c r="M119" s="632">
        <v>5779</v>
      </c>
      <c r="N119" s="630">
        <v>13.483526111036531</v>
      </c>
      <c r="O119" s="631">
        <v>0.55719036794723142</v>
      </c>
      <c r="P119" s="633">
        <v>5659</v>
      </c>
    </row>
    <row r="120" spans="1:22" ht="14.45" customHeight="1">
      <c r="A120" s="1162" t="s">
        <v>169</v>
      </c>
      <c r="B120" s="1162"/>
      <c r="C120" s="1162"/>
      <c r="D120" s="1162"/>
      <c r="E120" s="1162"/>
      <c r="F120" s="1162"/>
      <c r="G120" s="1162"/>
      <c r="H120" s="1162"/>
      <c r="I120" s="1162"/>
      <c r="J120" s="1162"/>
      <c r="K120" s="1162"/>
      <c r="L120" s="1162"/>
      <c r="M120" s="1162"/>
      <c r="N120" s="1162"/>
      <c r="O120" s="1162"/>
      <c r="P120" s="1162"/>
    </row>
    <row r="121" spans="1:22" ht="14.45" customHeight="1">
      <c r="A121" s="1162" t="s">
        <v>181</v>
      </c>
      <c r="B121" s="1162"/>
      <c r="C121" s="1162"/>
      <c r="D121" s="1162"/>
      <c r="E121" s="1162"/>
      <c r="F121" s="1162"/>
      <c r="G121" s="1162"/>
      <c r="H121" s="1162"/>
      <c r="I121" s="1162"/>
      <c r="J121" s="1162"/>
      <c r="K121" s="1162"/>
      <c r="L121" s="1162"/>
      <c r="M121" s="1162"/>
      <c r="N121" s="1162"/>
      <c r="O121" s="1162"/>
      <c r="P121" s="1162"/>
    </row>
    <row r="122" spans="1:22" ht="14.45" customHeight="1">
      <c r="A122" s="1162" t="s">
        <v>445</v>
      </c>
      <c r="B122" s="1162"/>
      <c r="C122" s="1162"/>
      <c r="D122" s="1162"/>
      <c r="E122" s="1162"/>
      <c r="F122" s="1162"/>
      <c r="G122" s="1162"/>
      <c r="H122" s="1162"/>
      <c r="I122" s="1162"/>
      <c r="J122" s="1162"/>
      <c r="K122" s="1162"/>
      <c r="L122" s="1162"/>
      <c r="M122" s="1162"/>
      <c r="N122" s="1162"/>
      <c r="O122" s="1162"/>
      <c r="P122" s="1162"/>
    </row>
    <row r="124" spans="1:22" ht="17.25" customHeight="1">
      <c r="A124" s="1108" t="s">
        <v>451</v>
      </c>
      <c r="B124" s="1108"/>
      <c r="C124" s="1108"/>
      <c r="D124" s="1108"/>
      <c r="E124" s="1108"/>
      <c r="F124" s="1108"/>
      <c r="G124" s="1108"/>
      <c r="H124" s="1108"/>
      <c r="I124" s="1108"/>
      <c r="J124" s="1108"/>
      <c r="K124" s="1108"/>
      <c r="L124" s="1108"/>
      <c r="M124" s="1108"/>
      <c r="N124" s="1108"/>
      <c r="O124" s="1108"/>
      <c r="P124" s="1108"/>
      <c r="Q124" s="1108"/>
      <c r="R124" s="1108"/>
      <c r="S124" s="1108"/>
      <c r="T124" s="1108"/>
      <c r="U124" s="1108"/>
      <c r="V124" s="1108"/>
    </row>
    <row r="125" spans="1:22" ht="76.5" customHeight="1" thickBot="1">
      <c r="A125" s="1164" t="s">
        <v>311</v>
      </c>
      <c r="B125" s="1157" t="s">
        <v>404</v>
      </c>
      <c r="C125" s="1157" t="s">
        <v>166</v>
      </c>
      <c r="D125" s="1157" t="s">
        <v>166</v>
      </c>
      <c r="E125" s="1157" t="s">
        <v>405</v>
      </c>
      <c r="F125" s="1157" t="s">
        <v>167</v>
      </c>
      <c r="G125" s="1157" t="s">
        <v>167</v>
      </c>
      <c r="H125" s="1157" t="s">
        <v>407</v>
      </c>
      <c r="I125" s="1157" t="s">
        <v>172</v>
      </c>
      <c r="J125" s="1157" t="s">
        <v>172</v>
      </c>
      <c r="K125" s="1157" t="s">
        <v>408</v>
      </c>
      <c r="L125" s="1157" t="s">
        <v>173</v>
      </c>
      <c r="M125" s="1157" t="s">
        <v>173</v>
      </c>
      <c r="N125" s="1157" t="s">
        <v>409</v>
      </c>
      <c r="O125" s="1157" t="s">
        <v>174</v>
      </c>
      <c r="P125" s="1157" t="s">
        <v>174</v>
      </c>
      <c r="Q125" s="1157" t="s">
        <v>410</v>
      </c>
      <c r="R125" s="1157" t="s">
        <v>175</v>
      </c>
      <c r="S125" s="1157" t="s">
        <v>175</v>
      </c>
      <c r="T125" s="1157" t="s">
        <v>411</v>
      </c>
      <c r="U125" s="1157" t="s">
        <v>176</v>
      </c>
      <c r="V125" s="1163" t="s">
        <v>176</v>
      </c>
    </row>
    <row r="126" spans="1:22" ht="15" customHeight="1" thickBot="1">
      <c r="A126" s="1165" t="s">
        <v>311</v>
      </c>
      <c r="B126" s="72" t="s">
        <v>112</v>
      </c>
      <c r="C126" s="72" t="s">
        <v>82</v>
      </c>
      <c r="D126" s="73" t="s">
        <v>83</v>
      </c>
      <c r="E126" s="72" t="s">
        <v>112</v>
      </c>
      <c r="F126" s="72" t="s">
        <v>82</v>
      </c>
      <c r="G126" s="73" t="s">
        <v>83</v>
      </c>
      <c r="H126" s="72" t="s">
        <v>112</v>
      </c>
      <c r="I126" s="72" t="s">
        <v>82</v>
      </c>
      <c r="J126" s="73" t="s">
        <v>83</v>
      </c>
      <c r="K126" s="72" t="s">
        <v>112</v>
      </c>
      <c r="L126" s="72" t="s">
        <v>82</v>
      </c>
      <c r="M126" s="73" t="s">
        <v>83</v>
      </c>
      <c r="N126" s="72" t="s">
        <v>112</v>
      </c>
      <c r="O126" s="72" t="s">
        <v>82</v>
      </c>
      <c r="P126" s="73" t="s">
        <v>83</v>
      </c>
      <c r="Q126" s="72" t="s">
        <v>112</v>
      </c>
      <c r="R126" s="72" t="s">
        <v>82</v>
      </c>
      <c r="S126" s="73" t="s">
        <v>83</v>
      </c>
      <c r="T126" s="72" t="s">
        <v>112</v>
      </c>
      <c r="U126" s="72" t="s">
        <v>82</v>
      </c>
      <c r="V126" s="72" t="s">
        <v>83</v>
      </c>
    </row>
    <row r="127" spans="1:22" ht="15" customHeight="1">
      <c r="A127" s="276" t="s">
        <v>84</v>
      </c>
      <c r="B127" s="304">
        <v>99.331517309730472</v>
      </c>
      <c r="C127" s="305">
        <v>0.38551946255193481</v>
      </c>
      <c r="D127" s="306">
        <v>307</v>
      </c>
      <c r="E127" s="304">
        <v>81.562176839307426</v>
      </c>
      <c r="F127" s="305">
        <v>2.3526253692399641</v>
      </c>
      <c r="G127" s="306">
        <v>297</v>
      </c>
      <c r="H127" s="304">
        <v>87.721066766193019</v>
      </c>
      <c r="I127" s="305">
        <v>2.0028140516207298</v>
      </c>
      <c r="J127" s="306">
        <v>304</v>
      </c>
      <c r="K127" s="304">
        <v>55.478335694033987</v>
      </c>
      <c r="L127" s="305">
        <v>3.1933625513553312</v>
      </c>
      <c r="M127" s="306">
        <v>261</v>
      </c>
      <c r="N127" s="304">
        <v>16.407479186230841</v>
      </c>
      <c r="O127" s="305">
        <v>2.4251014176627681</v>
      </c>
      <c r="P127" s="306">
        <v>265</v>
      </c>
      <c r="Q127" s="304">
        <v>62.26905580486514</v>
      </c>
      <c r="R127" s="305">
        <v>2.9916685605680362</v>
      </c>
      <c r="S127" s="306">
        <v>285</v>
      </c>
      <c r="T127" s="304">
        <v>25.94364591035421</v>
      </c>
      <c r="U127" s="305">
        <v>2.7803052777970749</v>
      </c>
      <c r="V127" s="307">
        <v>269</v>
      </c>
    </row>
    <row r="128" spans="1:22" ht="15" customHeight="1">
      <c r="A128" s="281" t="s">
        <v>85</v>
      </c>
      <c r="B128" s="309">
        <v>96.959899671138146</v>
      </c>
      <c r="C128" s="310">
        <v>1.097373008857718</v>
      </c>
      <c r="D128" s="311">
        <v>273</v>
      </c>
      <c r="E128" s="309">
        <v>77.234244996293981</v>
      </c>
      <c r="F128" s="310">
        <v>2.7914130301679312</v>
      </c>
      <c r="G128" s="311">
        <v>256</v>
      </c>
      <c r="H128" s="309">
        <v>86.823989349630963</v>
      </c>
      <c r="I128" s="310">
        <v>2.180553477282873</v>
      </c>
      <c r="J128" s="311">
        <v>269</v>
      </c>
      <c r="K128" s="309">
        <v>47.808748820165242</v>
      </c>
      <c r="L128" s="310">
        <v>3.3836286495412211</v>
      </c>
      <c r="M128" s="311">
        <v>233</v>
      </c>
      <c r="N128" s="309">
        <v>19.029109914293059</v>
      </c>
      <c r="O128" s="310">
        <v>2.6412706623207498</v>
      </c>
      <c r="P128" s="311">
        <v>238</v>
      </c>
      <c r="Q128" s="309">
        <v>69.454827397485388</v>
      </c>
      <c r="R128" s="310">
        <v>3.0153302614967048</v>
      </c>
      <c r="S128" s="311">
        <v>252</v>
      </c>
      <c r="T128" s="309">
        <v>37.138594000641397</v>
      </c>
      <c r="U128" s="310">
        <v>3.2262627378378852</v>
      </c>
      <c r="V128" s="312">
        <v>238</v>
      </c>
    </row>
    <row r="129" spans="1:22" ht="15" customHeight="1">
      <c r="A129" s="276" t="s">
        <v>86</v>
      </c>
      <c r="B129" s="304">
        <v>94.821582852995007</v>
      </c>
      <c r="C129" s="305">
        <v>3.606686822878832</v>
      </c>
      <c r="D129" s="306">
        <v>48</v>
      </c>
      <c r="E129" s="304">
        <v>74.52375461111393</v>
      </c>
      <c r="F129" s="305">
        <v>6.4567663952155296</v>
      </c>
      <c r="G129" s="306">
        <v>46</v>
      </c>
      <c r="H129" s="304">
        <v>62.680411678294149</v>
      </c>
      <c r="I129" s="305">
        <v>7.164317704252678</v>
      </c>
      <c r="J129" s="306">
        <v>48</v>
      </c>
      <c r="K129" s="304">
        <v>73.930346443370098</v>
      </c>
      <c r="L129" s="305">
        <v>6.7963588386655216</v>
      </c>
      <c r="M129" s="306">
        <v>43</v>
      </c>
      <c r="N129" s="304">
        <v>16.886245420871941</v>
      </c>
      <c r="O129" s="305">
        <v>5.5618834860699629</v>
      </c>
      <c r="P129" s="306">
        <v>44</v>
      </c>
      <c r="Q129" s="304">
        <v>77.315462585710748</v>
      </c>
      <c r="R129" s="305">
        <v>6.3542900742478388</v>
      </c>
      <c r="S129" s="306">
        <v>45</v>
      </c>
      <c r="T129" s="304">
        <v>61.251245854280647</v>
      </c>
      <c r="U129" s="305">
        <v>7.4621186778932884</v>
      </c>
      <c r="V129" s="307">
        <v>44</v>
      </c>
    </row>
    <row r="130" spans="1:22" ht="15" customHeight="1">
      <c r="A130" s="281" t="s">
        <v>87</v>
      </c>
      <c r="B130" s="309">
        <v>97.643160241142311</v>
      </c>
      <c r="C130" s="310">
        <v>2.3211508923599729</v>
      </c>
      <c r="D130" s="311">
        <v>63</v>
      </c>
      <c r="E130" s="309">
        <v>86.012892709354205</v>
      </c>
      <c r="F130" s="310">
        <v>4.6782165245296854</v>
      </c>
      <c r="G130" s="311">
        <v>56</v>
      </c>
      <c r="H130" s="309">
        <v>85.42076258347538</v>
      </c>
      <c r="I130" s="310">
        <v>4.8238774503814952</v>
      </c>
      <c r="J130" s="311">
        <v>59</v>
      </c>
      <c r="K130" s="309">
        <v>58.268028631836657</v>
      </c>
      <c r="L130" s="310">
        <v>6.9710959276671316</v>
      </c>
      <c r="M130" s="311">
        <v>51</v>
      </c>
      <c r="N130" s="309">
        <v>14.8138296698411</v>
      </c>
      <c r="O130" s="310">
        <v>5.3100537200428706</v>
      </c>
      <c r="P130" s="311">
        <v>48</v>
      </c>
      <c r="Q130" s="309">
        <v>76.351464957627257</v>
      </c>
      <c r="R130" s="310">
        <v>5.9385380250682314</v>
      </c>
      <c r="S130" s="311">
        <v>54</v>
      </c>
      <c r="T130" s="309">
        <v>33.361584976317083</v>
      </c>
      <c r="U130" s="310">
        <v>6.7674858065960279</v>
      </c>
      <c r="V130" s="312">
        <v>50</v>
      </c>
    </row>
    <row r="131" spans="1:22" ht="15" customHeight="1">
      <c r="A131" s="276" t="s">
        <v>88</v>
      </c>
      <c r="B131" s="336" t="s">
        <v>429</v>
      </c>
      <c r="C131" s="337" t="s">
        <v>429</v>
      </c>
      <c r="D131" s="338" t="s">
        <v>429</v>
      </c>
      <c r="E131" s="336" t="s">
        <v>429</v>
      </c>
      <c r="F131" s="337" t="s">
        <v>429</v>
      </c>
      <c r="G131" s="338" t="s">
        <v>429</v>
      </c>
      <c r="H131" s="336" t="s">
        <v>429</v>
      </c>
      <c r="I131" s="337" t="s">
        <v>429</v>
      </c>
      <c r="J131" s="338" t="s">
        <v>429</v>
      </c>
      <c r="K131" s="336" t="s">
        <v>429</v>
      </c>
      <c r="L131" s="337" t="s">
        <v>429</v>
      </c>
      <c r="M131" s="338" t="s">
        <v>429</v>
      </c>
      <c r="N131" s="336" t="s">
        <v>429</v>
      </c>
      <c r="O131" s="337" t="s">
        <v>429</v>
      </c>
      <c r="P131" s="338" t="s">
        <v>429</v>
      </c>
      <c r="Q131" s="336" t="s">
        <v>429</v>
      </c>
      <c r="R131" s="337" t="s">
        <v>429</v>
      </c>
      <c r="S131" s="338" t="s">
        <v>429</v>
      </c>
      <c r="T131" s="336" t="s">
        <v>429</v>
      </c>
      <c r="U131" s="337" t="s">
        <v>429</v>
      </c>
      <c r="V131" s="339" t="s">
        <v>429</v>
      </c>
    </row>
    <row r="132" spans="1:22" ht="15" customHeight="1">
      <c r="A132" s="281" t="s">
        <v>89</v>
      </c>
      <c r="B132" s="328" t="s">
        <v>429</v>
      </c>
      <c r="C132" s="329" t="s">
        <v>429</v>
      </c>
      <c r="D132" s="330" t="s">
        <v>429</v>
      </c>
      <c r="E132" s="328" t="s">
        <v>429</v>
      </c>
      <c r="F132" s="329" t="s">
        <v>429</v>
      </c>
      <c r="G132" s="330" t="s">
        <v>429</v>
      </c>
      <c r="H132" s="328" t="s">
        <v>429</v>
      </c>
      <c r="I132" s="329" t="s">
        <v>429</v>
      </c>
      <c r="J132" s="330" t="s">
        <v>429</v>
      </c>
      <c r="K132" s="328" t="s">
        <v>429</v>
      </c>
      <c r="L132" s="329" t="s">
        <v>429</v>
      </c>
      <c r="M132" s="330" t="s">
        <v>429</v>
      </c>
      <c r="N132" s="328" t="s">
        <v>429</v>
      </c>
      <c r="O132" s="329" t="s">
        <v>429</v>
      </c>
      <c r="P132" s="330" t="s">
        <v>429</v>
      </c>
      <c r="Q132" s="328" t="s">
        <v>429</v>
      </c>
      <c r="R132" s="329" t="s">
        <v>429</v>
      </c>
      <c r="S132" s="330" t="s">
        <v>429</v>
      </c>
      <c r="T132" s="328" t="s">
        <v>429</v>
      </c>
      <c r="U132" s="329" t="s">
        <v>429</v>
      </c>
      <c r="V132" s="331" t="s">
        <v>429</v>
      </c>
    </row>
    <row r="133" spans="1:22" ht="15" customHeight="1">
      <c r="A133" s="276" t="s">
        <v>90</v>
      </c>
      <c r="B133" s="304">
        <v>99.424927485267673</v>
      </c>
      <c r="C133" s="305">
        <v>0.57428714619804211</v>
      </c>
      <c r="D133" s="306">
        <v>132</v>
      </c>
      <c r="E133" s="304">
        <v>83.198363838382889</v>
      </c>
      <c r="F133" s="305">
        <v>3.4678630962731618</v>
      </c>
      <c r="G133" s="306">
        <v>127</v>
      </c>
      <c r="H133" s="304">
        <v>95.804018286516254</v>
      </c>
      <c r="I133" s="305">
        <v>2.0685656850128988</v>
      </c>
      <c r="J133" s="306">
        <v>128</v>
      </c>
      <c r="K133" s="304">
        <v>50.940022470840809</v>
      </c>
      <c r="L133" s="305">
        <v>4.9885032850955717</v>
      </c>
      <c r="M133" s="306">
        <v>108</v>
      </c>
      <c r="N133" s="304">
        <v>16.111255095299121</v>
      </c>
      <c r="O133" s="305">
        <v>3.4626107446594121</v>
      </c>
      <c r="P133" s="306">
        <v>115</v>
      </c>
      <c r="Q133" s="304">
        <v>59.526018684320803</v>
      </c>
      <c r="R133" s="305">
        <v>4.7073573904589878</v>
      </c>
      <c r="S133" s="306">
        <v>121</v>
      </c>
      <c r="T133" s="304">
        <v>26.39070170387123</v>
      </c>
      <c r="U133" s="305">
        <v>4.102081162055395</v>
      </c>
      <c r="V133" s="307">
        <v>117</v>
      </c>
    </row>
    <row r="134" spans="1:22" ht="15" customHeight="1">
      <c r="A134" s="281" t="s">
        <v>91</v>
      </c>
      <c r="B134" s="328" t="s">
        <v>429</v>
      </c>
      <c r="C134" s="329" t="s">
        <v>429</v>
      </c>
      <c r="D134" s="330" t="s">
        <v>429</v>
      </c>
      <c r="E134" s="328" t="s">
        <v>429</v>
      </c>
      <c r="F134" s="329" t="s">
        <v>429</v>
      </c>
      <c r="G134" s="330" t="s">
        <v>429</v>
      </c>
      <c r="H134" s="328" t="s">
        <v>429</v>
      </c>
      <c r="I134" s="329" t="s">
        <v>429</v>
      </c>
      <c r="J134" s="330" t="s">
        <v>429</v>
      </c>
      <c r="K134" s="328" t="s">
        <v>429</v>
      </c>
      <c r="L134" s="329" t="s">
        <v>429</v>
      </c>
      <c r="M134" s="330" t="s">
        <v>429</v>
      </c>
      <c r="N134" s="328" t="s">
        <v>429</v>
      </c>
      <c r="O134" s="329" t="s">
        <v>429</v>
      </c>
      <c r="P134" s="330" t="s">
        <v>429</v>
      </c>
      <c r="Q134" s="328" t="s">
        <v>429</v>
      </c>
      <c r="R134" s="329" t="s">
        <v>429</v>
      </c>
      <c r="S134" s="330" t="s">
        <v>429</v>
      </c>
      <c r="T134" s="328" t="s">
        <v>429</v>
      </c>
      <c r="U134" s="329" t="s">
        <v>429</v>
      </c>
      <c r="V134" s="331" t="s">
        <v>429</v>
      </c>
    </row>
    <row r="135" spans="1:22" ht="15" customHeight="1">
      <c r="A135" s="276" t="s">
        <v>92</v>
      </c>
      <c r="B135" s="336">
        <v>98.147608437155199</v>
      </c>
      <c r="C135" s="337">
        <v>1.299048898620963</v>
      </c>
      <c r="D135" s="338">
        <v>139</v>
      </c>
      <c r="E135" s="336">
        <v>79.966700716216366</v>
      </c>
      <c r="F135" s="337">
        <v>3.5663350753147172</v>
      </c>
      <c r="G135" s="338">
        <v>136</v>
      </c>
      <c r="H135" s="336">
        <v>87.152253488244213</v>
      </c>
      <c r="I135" s="337">
        <v>3.090399990294022</v>
      </c>
      <c r="J135" s="338">
        <v>136</v>
      </c>
      <c r="K135" s="336">
        <v>58.004313022041522</v>
      </c>
      <c r="L135" s="337">
        <v>4.5710676173086684</v>
      </c>
      <c r="M135" s="338">
        <v>127</v>
      </c>
      <c r="N135" s="336">
        <v>15.252378612726281</v>
      </c>
      <c r="O135" s="337">
        <v>3.3532206472256041</v>
      </c>
      <c r="P135" s="338">
        <v>126</v>
      </c>
      <c r="Q135" s="336">
        <v>65.798201298075668</v>
      </c>
      <c r="R135" s="337">
        <v>4.3601523719646709</v>
      </c>
      <c r="S135" s="338">
        <v>129</v>
      </c>
      <c r="T135" s="336">
        <v>35.641300358327861</v>
      </c>
      <c r="U135" s="337">
        <v>4.4093857600128441</v>
      </c>
      <c r="V135" s="339">
        <v>127</v>
      </c>
    </row>
    <row r="136" spans="1:22" ht="15" customHeight="1">
      <c r="A136" s="281" t="s">
        <v>93</v>
      </c>
      <c r="B136" s="328">
        <v>99.395503300401003</v>
      </c>
      <c r="C136" s="329">
        <v>0.43214364968721292</v>
      </c>
      <c r="D136" s="330">
        <v>303</v>
      </c>
      <c r="E136" s="328">
        <v>82.774074149765752</v>
      </c>
      <c r="F136" s="329">
        <v>2.2879305164124402</v>
      </c>
      <c r="G136" s="330">
        <v>293</v>
      </c>
      <c r="H136" s="328">
        <v>85.919133113576734</v>
      </c>
      <c r="I136" s="329">
        <v>2.0922240210523211</v>
      </c>
      <c r="J136" s="330">
        <v>289</v>
      </c>
      <c r="K136" s="328">
        <v>62.500500109764268</v>
      </c>
      <c r="L136" s="329">
        <v>3.0931390088017121</v>
      </c>
      <c r="M136" s="330">
        <v>257</v>
      </c>
      <c r="N136" s="328">
        <v>16.972986372682261</v>
      </c>
      <c r="O136" s="329">
        <v>2.4421694852166671</v>
      </c>
      <c r="P136" s="330">
        <v>258</v>
      </c>
      <c r="Q136" s="328">
        <v>63.462730176170993</v>
      </c>
      <c r="R136" s="329">
        <v>2.9490532147756272</v>
      </c>
      <c r="S136" s="330">
        <v>284</v>
      </c>
      <c r="T136" s="328">
        <v>23.361785878116351</v>
      </c>
      <c r="U136" s="329">
        <v>2.6583736284638251</v>
      </c>
      <c r="V136" s="331">
        <v>266</v>
      </c>
    </row>
    <row r="137" spans="1:22" ht="15" customHeight="1">
      <c r="A137" s="276" t="s">
        <v>94</v>
      </c>
      <c r="B137" s="336">
        <v>98.771957739057726</v>
      </c>
      <c r="C137" s="337">
        <v>1.2189230205085071</v>
      </c>
      <c r="D137" s="338">
        <v>118</v>
      </c>
      <c r="E137" s="336">
        <v>82.89390690674864</v>
      </c>
      <c r="F137" s="337">
        <v>3.753321557985875</v>
      </c>
      <c r="G137" s="338">
        <v>108</v>
      </c>
      <c r="H137" s="336">
        <v>84.568830529429363</v>
      </c>
      <c r="I137" s="337">
        <v>3.5406618855925478</v>
      </c>
      <c r="J137" s="338">
        <v>115</v>
      </c>
      <c r="K137" s="336">
        <v>57.096534185370082</v>
      </c>
      <c r="L137" s="337">
        <v>5.4215884703314776</v>
      </c>
      <c r="M137" s="338">
        <v>91</v>
      </c>
      <c r="N137" s="336">
        <v>11.45924756352078</v>
      </c>
      <c r="O137" s="337">
        <v>3.1992648343648749</v>
      </c>
      <c r="P137" s="338">
        <v>98</v>
      </c>
      <c r="Q137" s="336">
        <v>61.946643427276882</v>
      </c>
      <c r="R137" s="337">
        <v>4.8583820266435076</v>
      </c>
      <c r="S137" s="338">
        <v>106</v>
      </c>
      <c r="T137" s="336">
        <v>22.190555577185151</v>
      </c>
      <c r="U137" s="337">
        <v>4.359857057834537</v>
      </c>
      <c r="V137" s="339">
        <v>99</v>
      </c>
    </row>
    <row r="138" spans="1:22" ht="15" customHeight="1">
      <c r="A138" s="281" t="s">
        <v>95</v>
      </c>
      <c r="B138" s="328" t="s">
        <v>429</v>
      </c>
      <c r="C138" s="329" t="s">
        <v>429</v>
      </c>
      <c r="D138" s="330" t="s">
        <v>429</v>
      </c>
      <c r="E138" s="328" t="s">
        <v>429</v>
      </c>
      <c r="F138" s="329" t="s">
        <v>429</v>
      </c>
      <c r="G138" s="330" t="s">
        <v>429</v>
      </c>
      <c r="H138" s="328" t="s">
        <v>429</v>
      </c>
      <c r="I138" s="329" t="s">
        <v>429</v>
      </c>
      <c r="J138" s="330" t="s">
        <v>429</v>
      </c>
      <c r="K138" s="328" t="s">
        <v>429</v>
      </c>
      <c r="L138" s="329" t="s">
        <v>429</v>
      </c>
      <c r="M138" s="330" t="s">
        <v>429</v>
      </c>
      <c r="N138" s="328" t="s">
        <v>429</v>
      </c>
      <c r="O138" s="329" t="s">
        <v>429</v>
      </c>
      <c r="P138" s="330" t="s">
        <v>429</v>
      </c>
      <c r="Q138" s="328" t="s">
        <v>429</v>
      </c>
      <c r="R138" s="329" t="s">
        <v>429</v>
      </c>
      <c r="S138" s="330" t="s">
        <v>429</v>
      </c>
      <c r="T138" s="328" t="s">
        <v>429</v>
      </c>
      <c r="U138" s="329" t="s">
        <v>429</v>
      </c>
      <c r="V138" s="331" t="s">
        <v>429</v>
      </c>
    </row>
    <row r="139" spans="1:22" ht="15" customHeight="1">
      <c r="A139" s="276" t="s">
        <v>96</v>
      </c>
      <c r="B139" s="336">
        <v>97.028173880352057</v>
      </c>
      <c r="C139" s="337">
        <v>1.7208406476311069</v>
      </c>
      <c r="D139" s="338">
        <v>103</v>
      </c>
      <c r="E139" s="336">
        <v>80.156346424900377</v>
      </c>
      <c r="F139" s="337">
        <v>4.1328847247619471</v>
      </c>
      <c r="G139" s="338">
        <v>100</v>
      </c>
      <c r="H139" s="336">
        <v>73.860924744583428</v>
      </c>
      <c r="I139" s="337">
        <v>4.5633284506460852</v>
      </c>
      <c r="J139" s="338">
        <v>96</v>
      </c>
      <c r="K139" s="336">
        <v>69.203063639207755</v>
      </c>
      <c r="L139" s="337">
        <v>5.008072853303533</v>
      </c>
      <c r="M139" s="338">
        <v>91</v>
      </c>
      <c r="N139" s="336">
        <v>21.481323530363898</v>
      </c>
      <c r="O139" s="337">
        <v>4.5106971245991154</v>
      </c>
      <c r="P139" s="338">
        <v>91</v>
      </c>
      <c r="Q139" s="336">
        <v>65.293070933630077</v>
      </c>
      <c r="R139" s="337">
        <v>5.0152029670429021</v>
      </c>
      <c r="S139" s="338">
        <v>95</v>
      </c>
      <c r="T139" s="336">
        <v>24.401024897377081</v>
      </c>
      <c r="U139" s="337">
        <v>4.5227700143300913</v>
      </c>
      <c r="V139" s="339">
        <v>93</v>
      </c>
    </row>
    <row r="140" spans="1:22" ht="15" customHeight="1">
      <c r="A140" s="281" t="s">
        <v>97</v>
      </c>
      <c r="B140" s="328" t="s">
        <v>429</v>
      </c>
      <c r="C140" s="329" t="s">
        <v>429</v>
      </c>
      <c r="D140" s="330" t="s">
        <v>429</v>
      </c>
      <c r="E140" s="328" t="s">
        <v>429</v>
      </c>
      <c r="F140" s="329" t="s">
        <v>429</v>
      </c>
      <c r="G140" s="330" t="s">
        <v>429</v>
      </c>
      <c r="H140" s="328" t="s">
        <v>429</v>
      </c>
      <c r="I140" s="329" t="s">
        <v>429</v>
      </c>
      <c r="J140" s="330" t="s">
        <v>429</v>
      </c>
      <c r="K140" s="328" t="s">
        <v>429</v>
      </c>
      <c r="L140" s="329" t="s">
        <v>429</v>
      </c>
      <c r="M140" s="330" t="s">
        <v>429</v>
      </c>
      <c r="N140" s="328" t="s">
        <v>429</v>
      </c>
      <c r="O140" s="329" t="s">
        <v>429</v>
      </c>
      <c r="P140" s="330" t="s">
        <v>429</v>
      </c>
      <c r="Q140" s="328" t="s">
        <v>429</v>
      </c>
      <c r="R140" s="329" t="s">
        <v>429</v>
      </c>
      <c r="S140" s="330" t="s">
        <v>429</v>
      </c>
      <c r="T140" s="328" t="s">
        <v>429</v>
      </c>
      <c r="U140" s="329" t="s">
        <v>429</v>
      </c>
      <c r="V140" s="331" t="s">
        <v>429</v>
      </c>
    </row>
    <row r="141" spans="1:22" ht="15" customHeight="1">
      <c r="A141" s="276" t="s">
        <v>98</v>
      </c>
      <c r="B141" s="336" t="s">
        <v>429</v>
      </c>
      <c r="C141" s="337" t="s">
        <v>429</v>
      </c>
      <c r="D141" s="338" t="s">
        <v>429</v>
      </c>
      <c r="E141" s="336" t="s">
        <v>429</v>
      </c>
      <c r="F141" s="337" t="s">
        <v>429</v>
      </c>
      <c r="G141" s="338" t="s">
        <v>429</v>
      </c>
      <c r="H141" s="336" t="s">
        <v>429</v>
      </c>
      <c r="I141" s="337" t="s">
        <v>429</v>
      </c>
      <c r="J141" s="338" t="s">
        <v>429</v>
      </c>
      <c r="K141" s="336" t="s">
        <v>429</v>
      </c>
      <c r="L141" s="337" t="s">
        <v>429</v>
      </c>
      <c r="M141" s="338" t="s">
        <v>429</v>
      </c>
      <c r="N141" s="336" t="s">
        <v>429</v>
      </c>
      <c r="O141" s="337" t="s">
        <v>429</v>
      </c>
      <c r="P141" s="338" t="s">
        <v>429</v>
      </c>
      <c r="Q141" s="336" t="s">
        <v>429</v>
      </c>
      <c r="R141" s="337" t="s">
        <v>429</v>
      </c>
      <c r="S141" s="338" t="s">
        <v>429</v>
      </c>
      <c r="T141" s="336" t="s">
        <v>429</v>
      </c>
      <c r="U141" s="337" t="s">
        <v>429</v>
      </c>
      <c r="V141" s="339" t="s">
        <v>429</v>
      </c>
    </row>
    <row r="142" spans="1:22" ht="15" customHeight="1" thickBot="1">
      <c r="A142" s="286" t="s">
        <v>99</v>
      </c>
      <c r="B142" s="319">
        <v>100</v>
      </c>
      <c r="C142" s="320"/>
      <c r="D142" s="321">
        <v>55</v>
      </c>
      <c r="E142" s="319">
        <v>66.813154992729679</v>
      </c>
      <c r="F142" s="320">
        <v>6.8406488939156018</v>
      </c>
      <c r="G142" s="321">
        <v>50</v>
      </c>
      <c r="H142" s="319">
        <v>67.730075672560247</v>
      </c>
      <c r="I142" s="320">
        <v>6.7169649464826664</v>
      </c>
      <c r="J142" s="321">
        <v>51</v>
      </c>
      <c r="K142" s="319">
        <v>72.454903872275139</v>
      </c>
      <c r="L142" s="320">
        <v>6.5827951870161927</v>
      </c>
      <c r="M142" s="321">
        <v>49</v>
      </c>
      <c r="N142" s="319">
        <v>18.866855281897539</v>
      </c>
      <c r="O142" s="320">
        <v>6.0561114318856486</v>
      </c>
      <c r="P142" s="321">
        <v>45</v>
      </c>
      <c r="Q142" s="319">
        <v>58.547343553003309</v>
      </c>
      <c r="R142" s="320">
        <v>7.2399972130966166</v>
      </c>
      <c r="S142" s="321">
        <v>48</v>
      </c>
      <c r="T142" s="319">
        <v>25.703465640711759</v>
      </c>
      <c r="U142" s="320">
        <v>6.6012562962854053</v>
      </c>
      <c r="V142" s="322">
        <v>45</v>
      </c>
    </row>
    <row r="143" spans="1:22" ht="15" customHeight="1">
      <c r="A143" s="291" t="s">
        <v>100</v>
      </c>
      <c r="B143" s="332">
        <v>98.673071832532784</v>
      </c>
      <c r="C143" s="333">
        <v>0.319566926144773</v>
      </c>
      <c r="D143" s="334">
        <v>1377</v>
      </c>
      <c r="E143" s="332">
        <v>81.153083154932034</v>
      </c>
      <c r="F143" s="333">
        <v>1.13135122126563</v>
      </c>
      <c r="G143" s="334">
        <v>1314</v>
      </c>
      <c r="H143" s="332">
        <v>87.494010449899847</v>
      </c>
      <c r="I143" s="333">
        <v>0.96272062418195081</v>
      </c>
      <c r="J143" s="334">
        <v>1344</v>
      </c>
      <c r="K143" s="332">
        <v>56.21713733322391</v>
      </c>
      <c r="L143" s="333">
        <v>1.5092766610877191</v>
      </c>
      <c r="M143" s="334">
        <v>1172</v>
      </c>
      <c r="N143" s="332">
        <v>16.066005875142789</v>
      </c>
      <c r="O143" s="333">
        <v>1.109487560540952</v>
      </c>
      <c r="P143" s="334">
        <v>1194</v>
      </c>
      <c r="Q143" s="332">
        <v>64.171088946458568</v>
      </c>
      <c r="R143" s="333">
        <v>1.4051543489125691</v>
      </c>
      <c r="S143" s="334">
        <v>1275</v>
      </c>
      <c r="T143" s="332">
        <v>28.740744576148249</v>
      </c>
      <c r="U143" s="333">
        <v>1.3423726212659759</v>
      </c>
      <c r="V143" s="335">
        <v>1213</v>
      </c>
    </row>
    <row r="144" spans="1:22" ht="15" customHeight="1">
      <c r="A144" s="291" t="s">
        <v>101</v>
      </c>
      <c r="B144" s="332">
        <v>98.419325815343029</v>
      </c>
      <c r="C144" s="333">
        <v>0.69728290751719602</v>
      </c>
      <c r="D144" s="334">
        <v>358</v>
      </c>
      <c r="E144" s="332">
        <v>75.396942866312457</v>
      </c>
      <c r="F144" s="333">
        <v>2.5298612231604638</v>
      </c>
      <c r="G144" s="334">
        <v>333</v>
      </c>
      <c r="H144" s="332">
        <v>77.523381750284173</v>
      </c>
      <c r="I144" s="333">
        <v>2.3636498725360231</v>
      </c>
      <c r="J144" s="334">
        <v>338</v>
      </c>
      <c r="K144" s="332">
        <v>63.804941087061813</v>
      </c>
      <c r="L144" s="333">
        <v>2.8808114833540932</v>
      </c>
      <c r="M144" s="334">
        <v>311</v>
      </c>
      <c r="N144" s="332">
        <v>17.672853706734379</v>
      </c>
      <c r="O144" s="333">
        <v>2.3206306112394399</v>
      </c>
      <c r="P144" s="334">
        <v>305</v>
      </c>
      <c r="Q144" s="332">
        <v>66.255899520917026</v>
      </c>
      <c r="R144" s="333">
        <v>2.7906984875672789</v>
      </c>
      <c r="S144" s="334">
        <v>324</v>
      </c>
      <c r="T144" s="332">
        <v>31.08588444178659</v>
      </c>
      <c r="U144" s="333">
        <v>2.7365854648419639</v>
      </c>
      <c r="V144" s="335">
        <v>312</v>
      </c>
    </row>
    <row r="145" spans="1:22" ht="15" customHeight="1">
      <c r="A145" s="296" t="s">
        <v>102</v>
      </c>
      <c r="B145" s="324">
        <v>98.619046149115192</v>
      </c>
      <c r="C145" s="325">
        <v>0.29208637587872921</v>
      </c>
      <c r="D145" s="326">
        <v>1735</v>
      </c>
      <c r="E145" s="324">
        <v>79.965735983997817</v>
      </c>
      <c r="F145" s="325">
        <v>1.040900154004599</v>
      </c>
      <c r="G145" s="326">
        <v>1647</v>
      </c>
      <c r="H145" s="324">
        <v>85.42947132033828</v>
      </c>
      <c r="I145" s="325">
        <v>0.91092293003696045</v>
      </c>
      <c r="J145" s="326">
        <v>1682</v>
      </c>
      <c r="K145" s="324">
        <v>57.851579713222769</v>
      </c>
      <c r="L145" s="325">
        <v>1.339195736855302</v>
      </c>
      <c r="M145" s="326">
        <v>1483</v>
      </c>
      <c r="N145" s="324">
        <v>16.399966004076219</v>
      </c>
      <c r="O145" s="325">
        <v>1.0027236850602661</v>
      </c>
      <c r="P145" s="326">
        <v>1499</v>
      </c>
      <c r="Q145" s="324">
        <v>64.605791140681234</v>
      </c>
      <c r="R145" s="325">
        <v>1.255370465251449</v>
      </c>
      <c r="S145" s="326">
        <v>1599</v>
      </c>
      <c r="T145" s="324">
        <v>29.233922746087671</v>
      </c>
      <c r="U145" s="325">
        <v>1.206337458954206</v>
      </c>
      <c r="V145" s="327">
        <v>1525</v>
      </c>
    </row>
    <row r="146" spans="1:22" ht="15" customHeight="1">
      <c r="A146" s="1162" t="s">
        <v>177</v>
      </c>
      <c r="B146" s="1162" t="s">
        <v>178</v>
      </c>
      <c r="C146" s="1162" t="s">
        <v>178</v>
      </c>
      <c r="D146" s="1162" t="s">
        <v>178</v>
      </c>
      <c r="E146" s="1162" t="s">
        <v>178</v>
      </c>
      <c r="F146" s="1162" t="s">
        <v>178</v>
      </c>
      <c r="G146" s="1162" t="s">
        <v>178</v>
      </c>
      <c r="H146" s="1162" t="s">
        <v>178</v>
      </c>
      <c r="I146" s="1162" t="s">
        <v>178</v>
      </c>
      <c r="J146" s="1162" t="s">
        <v>178</v>
      </c>
      <c r="K146" s="1162" t="s">
        <v>178</v>
      </c>
      <c r="L146" s="1162" t="s">
        <v>178</v>
      </c>
      <c r="M146" s="1162" t="s">
        <v>178</v>
      </c>
      <c r="N146" s="1162" t="s">
        <v>178</v>
      </c>
      <c r="O146" s="1162" t="s">
        <v>178</v>
      </c>
      <c r="P146" s="1162" t="s">
        <v>178</v>
      </c>
      <c r="Q146" s="1162" t="s">
        <v>178</v>
      </c>
      <c r="R146" s="1162" t="s">
        <v>178</v>
      </c>
      <c r="S146" s="1162" t="s">
        <v>178</v>
      </c>
      <c r="T146" s="1162" t="s">
        <v>178</v>
      </c>
      <c r="U146" s="1162" t="s">
        <v>178</v>
      </c>
      <c r="V146" s="1162" t="s">
        <v>178</v>
      </c>
    </row>
    <row r="147" spans="1:22" ht="26.45" customHeight="1">
      <c r="A147" s="1047" t="s">
        <v>447</v>
      </c>
      <c r="B147" s="1047" t="s">
        <v>105</v>
      </c>
      <c r="C147" s="1047" t="s">
        <v>105</v>
      </c>
      <c r="D147" s="1047" t="s">
        <v>105</v>
      </c>
      <c r="E147" s="1047" t="s">
        <v>105</v>
      </c>
      <c r="F147" s="1047" t="s">
        <v>105</v>
      </c>
      <c r="G147" s="1047" t="s">
        <v>105</v>
      </c>
      <c r="H147" s="1047" t="s">
        <v>105</v>
      </c>
      <c r="I147" s="1047" t="s">
        <v>105</v>
      </c>
      <c r="J147" s="1047" t="s">
        <v>105</v>
      </c>
      <c r="K147" s="1047" t="s">
        <v>105</v>
      </c>
      <c r="L147" s="1047" t="s">
        <v>105</v>
      </c>
      <c r="M147" s="1047" t="s">
        <v>105</v>
      </c>
      <c r="N147" s="1047" t="s">
        <v>105</v>
      </c>
      <c r="O147" s="1047" t="s">
        <v>105</v>
      </c>
      <c r="P147" s="1047" t="s">
        <v>105</v>
      </c>
      <c r="Q147" s="1047" t="s">
        <v>105</v>
      </c>
      <c r="R147" s="1047" t="s">
        <v>105</v>
      </c>
      <c r="S147" s="1047" t="s">
        <v>105</v>
      </c>
      <c r="T147" s="1047" t="s">
        <v>105</v>
      </c>
      <c r="U147" s="1047" t="s">
        <v>105</v>
      </c>
      <c r="V147" s="1047" t="s">
        <v>105</v>
      </c>
    </row>
    <row r="148" spans="1:22" ht="15" customHeight="1">
      <c r="A148" s="1162" t="s">
        <v>180</v>
      </c>
      <c r="B148" s="1162" t="s">
        <v>180</v>
      </c>
      <c r="C148" s="1162" t="s">
        <v>180</v>
      </c>
      <c r="D148" s="1162" t="s">
        <v>180</v>
      </c>
      <c r="E148" s="1162" t="s">
        <v>180</v>
      </c>
      <c r="F148" s="1162" t="s">
        <v>180</v>
      </c>
      <c r="G148" s="1162" t="s">
        <v>180</v>
      </c>
      <c r="H148" s="1162" t="s">
        <v>180</v>
      </c>
      <c r="I148" s="1162" t="s">
        <v>180</v>
      </c>
      <c r="J148" s="1162" t="s">
        <v>180</v>
      </c>
      <c r="K148" s="1162" t="s">
        <v>180</v>
      </c>
      <c r="L148" s="1162" t="s">
        <v>180</v>
      </c>
      <c r="M148" s="1162" t="s">
        <v>180</v>
      </c>
      <c r="N148" s="1162" t="s">
        <v>180</v>
      </c>
      <c r="O148" s="1162" t="s">
        <v>180</v>
      </c>
      <c r="P148" s="1162" t="s">
        <v>180</v>
      </c>
      <c r="Q148" s="1162" t="s">
        <v>180</v>
      </c>
      <c r="R148" s="1162" t="s">
        <v>180</v>
      </c>
      <c r="S148" s="1162" t="s">
        <v>180</v>
      </c>
      <c r="T148" s="1162" t="s">
        <v>180</v>
      </c>
      <c r="U148" s="1162" t="s">
        <v>180</v>
      </c>
      <c r="V148" s="1162" t="s">
        <v>180</v>
      </c>
    </row>
    <row r="150" spans="1:22" ht="15" customHeight="1">
      <c r="A150" s="1114" t="s">
        <v>452</v>
      </c>
      <c r="B150" s="1114"/>
      <c r="C150" s="1114"/>
      <c r="D150" s="1114"/>
      <c r="E150" s="1114"/>
      <c r="F150" s="1114"/>
      <c r="G150" s="1114"/>
      <c r="H150" s="1114"/>
      <c r="I150" s="1114"/>
      <c r="J150" s="1114"/>
      <c r="K150" s="1114"/>
      <c r="L150" s="1114"/>
      <c r="M150" s="1114"/>
      <c r="N150" s="1114"/>
      <c r="O150" s="1114"/>
      <c r="P150" s="1114"/>
      <c r="Q150" s="1114"/>
      <c r="R150" s="1114"/>
      <c r="S150" s="1114"/>
      <c r="T150" s="1114"/>
      <c r="U150" s="1114"/>
      <c r="V150" s="1114"/>
    </row>
    <row r="151" spans="1:22" ht="75" customHeight="1" thickBot="1">
      <c r="A151" s="1164" t="s">
        <v>311</v>
      </c>
      <c r="B151" s="1157" t="s">
        <v>404</v>
      </c>
      <c r="C151" s="1157" t="s">
        <v>166</v>
      </c>
      <c r="D151" s="1157" t="s">
        <v>166</v>
      </c>
      <c r="E151" s="1157" t="s">
        <v>405</v>
      </c>
      <c r="F151" s="1157" t="s">
        <v>167</v>
      </c>
      <c r="G151" s="1157" t="s">
        <v>167</v>
      </c>
      <c r="H151" s="1157" t="s">
        <v>407</v>
      </c>
      <c r="I151" s="1157" t="s">
        <v>172</v>
      </c>
      <c r="J151" s="1157" t="s">
        <v>172</v>
      </c>
      <c r="K151" s="1157" t="s">
        <v>408</v>
      </c>
      <c r="L151" s="1157" t="s">
        <v>173</v>
      </c>
      <c r="M151" s="1157" t="s">
        <v>173</v>
      </c>
      <c r="N151" s="1157" t="s">
        <v>409</v>
      </c>
      <c r="O151" s="1157" t="s">
        <v>174</v>
      </c>
      <c r="P151" s="1157" t="s">
        <v>174</v>
      </c>
      <c r="Q151" s="1157" t="s">
        <v>410</v>
      </c>
      <c r="R151" s="1157" t="s">
        <v>175</v>
      </c>
      <c r="S151" s="1157" t="s">
        <v>175</v>
      </c>
      <c r="T151" s="1157" t="s">
        <v>411</v>
      </c>
      <c r="U151" s="1157" t="s">
        <v>176</v>
      </c>
      <c r="V151" s="1163" t="s">
        <v>176</v>
      </c>
    </row>
    <row r="152" spans="1:22" ht="15" customHeight="1" thickBot="1">
      <c r="A152" s="1165" t="s">
        <v>311</v>
      </c>
      <c r="B152" s="72" t="s">
        <v>112</v>
      </c>
      <c r="C152" s="72" t="s">
        <v>82</v>
      </c>
      <c r="D152" s="73" t="s">
        <v>83</v>
      </c>
      <c r="E152" s="72" t="s">
        <v>112</v>
      </c>
      <c r="F152" s="72" t="s">
        <v>82</v>
      </c>
      <c r="G152" s="73" t="s">
        <v>83</v>
      </c>
      <c r="H152" s="72" t="s">
        <v>112</v>
      </c>
      <c r="I152" s="72" t="s">
        <v>82</v>
      </c>
      <c r="J152" s="73" t="s">
        <v>83</v>
      </c>
      <c r="K152" s="72" t="s">
        <v>112</v>
      </c>
      <c r="L152" s="72" t="s">
        <v>82</v>
      </c>
      <c r="M152" s="73" t="s">
        <v>83</v>
      </c>
      <c r="N152" s="72" t="s">
        <v>112</v>
      </c>
      <c r="O152" s="72" t="s">
        <v>82</v>
      </c>
      <c r="P152" s="73" t="s">
        <v>83</v>
      </c>
      <c r="Q152" s="72" t="s">
        <v>112</v>
      </c>
      <c r="R152" s="72" t="s">
        <v>82</v>
      </c>
      <c r="S152" s="73" t="s">
        <v>83</v>
      </c>
      <c r="T152" s="72" t="s">
        <v>112</v>
      </c>
      <c r="U152" s="72" t="s">
        <v>82</v>
      </c>
      <c r="V152" s="72" t="s">
        <v>83</v>
      </c>
    </row>
    <row r="153" spans="1:22" ht="15" customHeight="1">
      <c r="A153" s="276" t="s">
        <v>123</v>
      </c>
      <c r="B153" s="304">
        <v>97.948919057348178</v>
      </c>
      <c r="C153" s="305">
        <v>0.60577791973322537</v>
      </c>
      <c r="D153" s="306">
        <v>653</v>
      </c>
      <c r="E153" s="304">
        <v>80.502031769184086</v>
      </c>
      <c r="F153" s="305">
        <v>1.682526486223999</v>
      </c>
      <c r="G153" s="306">
        <v>615</v>
      </c>
      <c r="H153" s="304">
        <v>92.205530743854553</v>
      </c>
      <c r="I153" s="305">
        <v>1.1384002364185379</v>
      </c>
      <c r="J153" s="306">
        <v>640</v>
      </c>
      <c r="K153" s="304">
        <v>43.427993295186681</v>
      </c>
      <c r="L153" s="305">
        <v>2.2343104114504651</v>
      </c>
      <c r="M153" s="306">
        <v>543</v>
      </c>
      <c r="N153" s="304">
        <v>16.784928820712711</v>
      </c>
      <c r="O153" s="305">
        <v>1.650157302883698</v>
      </c>
      <c r="P153" s="306">
        <v>557</v>
      </c>
      <c r="Q153" s="304">
        <v>60.091350920567457</v>
      </c>
      <c r="R153" s="305">
        <v>2.1236388455988422</v>
      </c>
      <c r="S153" s="306">
        <v>591</v>
      </c>
      <c r="T153" s="304">
        <v>27.423961087346729</v>
      </c>
      <c r="U153" s="305">
        <v>1.938387819461213</v>
      </c>
      <c r="V153" s="634">
        <v>573</v>
      </c>
    </row>
    <row r="154" spans="1:22" ht="15" customHeight="1">
      <c r="A154" s="281" t="s">
        <v>124</v>
      </c>
      <c r="B154" s="309">
        <v>99.044084178048635</v>
      </c>
      <c r="C154" s="310">
        <v>0.44435318301963239</v>
      </c>
      <c r="D154" s="311">
        <v>530</v>
      </c>
      <c r="E154" s="309">
        <v>80.510845578298202</v>
      </c>
      <c r="F154" s="310">
        <v>1.824373245601701</v>
      </c>
      <c r="G154" s="311">
        <v>510</v>
      </c>
      <c r="H154" s="309">
        <v>83.075713218767305</v>
      </c>
      <c r="I154" s="310">
        <v>1.730250042644466</v>
      </c>
      <c r="J154" s="311">
        <v>509</v>
      </c>
      <c r="K154" s="309">
        <v>65.755994362904758</v>
      </c>
      <c r="L154" s="310">
        <v>2.284877947740743</v>
      </c>
      <c r="M154" s="311">
        <v>454</v>
      </c>
      <c r="N154" s="309">
        <v>16.587048300293201</v>
      </c>
      <c r="O154" s="310">
        <v>1.805069253045712</v>
      </c>
      <c r="P154" s="311">
        <v>460</v>
      </c>
      <c r="Q154" s="309">
        <v>66.542567688693225</v>
      </c>
      <c r="R154" s="310">
        <v>2.1870038370458991</v>
      </c>
      <c r="S154" s="311">
        <v>497</v>
      </c>
      <c r="T154" s="309">
        <v>23.7679005748817</v>
      </c>
      <c r="U154" s="310">
        <v>2.0327045637213148</v>
      </c>
      <c r="V154" s="635">
        <v>456</v>
      </c>
    </row>
    <row r="155" spans="1:22" ht="15" customHeight="1">
      <c r="A155" s="409" t="s">
        <v>125</v>
      </c>
      <c r="B155" s="314">
        <v>98.83222930378578</v>
      </c>
      <c r="C155" s="315">
        <v>0.45261645917576893</v>
      </c>
      <c r="D155" s="316">
        <v>551</v>
      </c>
      <c r="E155" s="314">
        <v>78.739921372631784</v>
      </c>
      <c r="F155" s="315">
        <v>1.879648411035147</v>
      </c>
      <c r="G155" s="316">
        <v>522</v>
      </c>
      <c r="H155" s="314">
        <v>80.747474339361219</v>
      </c>
      <c r="I155" s="315">
        <v>1.7488157165078499</v>
      </c>
      <c r="J155" s="316">
        <v>532</v>
      </c>
      <c r="K155" s="314">
        <v>63.359151865245011</v>
      </c>
      <c r="L155" s="315">
        <v>2.2938179885815901</v>
      </c>
      <c r="M155" s="316">
        <v>486</v>
      </c>
      <c r="N155" s="314">
        <v>15.776756712592251</v>
      </c>
      <c r="O155" s="315">
        <v>1.719433446953337</v>
      </c>
      <c r="P155" s="316">
        <v>482</v>
      </c>
      <c r="Q155" s="314">
        <v>66.992600685086714</v>
      </c>
      <c r="R155" s="315">
        <v>2.1701801169737389</v>
      </c>
      <c r="S155" s="316">
        <v>511</v>
      </c>
      <c r="T155" s="314">
        <v>37.349621710641223</v>
      </c>
      <c r="U155" s="315">
        <v>2.249293274251225</v>
      </c>
      <c r="V155" s="636">
        <v>496</v>
      </c>
    </row>
    <row r="156" spans="1:22" ht="15" customHeight="1">
      <c r="A156" s="281" t="s">
        <v>126</v>
      </c>
      <c r="B156" s="309">
        <v>97.818363290571071</v>
      </c>
      <c r="C156" s="310">
        <v>0.60953166788263469</v>
      </c>
      <c r="D156" s="311">
        <v>598</v>
      </c>
      <c r="E156" s="309">
        <v>77.570366709272747</v>
      </c>
      <c r="F156" s="310">
        <v>1.838207125102471</v>
      </c>
      <c r="G156" s="311">
        <v>565</v>
      </c>
      <c r="H156" s="309">
        <v>84.116015264722137</v>
      </c>
      <c r="I156" s="310">
        <v>1.559290044446322</v>
      </c>
      <c r="J156" s="311">
        <v>591</v>
      </c>
      <c r="K156" s="309">
        <v>47.151791053343359</v>
      </c>
      <c r="L156" s="310">
        <v>2.306860227002725</v>
      </c>
      <c r="M156" s="311">
        <v>506</v>
      </c>
      <c r="N156" s="309">
        <v>10.39945595569186</v>
      </c>
      <c r="O156" s="310">
        <v>1.3684798620423859</v>
      </c>
      <c r="P156" s="311">
        <v>526</v>
      </c>
      <c r="Q156" s="309">
        <v>46.351022225344337</v>
      </c>
      <c r="R156" s="310">
        <v>2.2284020512283722</v>
      </c>
      <c r="S156" s="311">
        <v>543</v>
      </c>
      <c r="T156" s="309">
        <v>22.062879782924469</v>
      </c>
      <c r="U156" s="310">
        <v>1.8547809714067851</v>
      </c>
      <c r="V156" s="635">
        <v>526</v>
      </c>
    </row>
    <row r="157" spans="1:22" ht="15" customHeight="1">
      <c r="A157" s="276" t="s">
        <v>127</v>
      </c>
      <c r="B157" s="304">
        <v>98.98636623570161</v>
      </c>
      <c r="C157" s="305">
        <v>0.41763060715346911</v>
      </c>
      <c r="D157" s="306">
        <v>655</v>
      </c>
      <c r="E157" s="304">
        <v>80.86641339125849</v>
      </c>
      <c r="F157" s="305">
        <v>1.678628727942771</v>
      </c>
      <c r="G157" s="306">
        <v>619</v>
      </c>
      <c r="H157" s="304">
        <v>87.619121883625695</v>
      </c>
      <c r="I157" s="305">
        <v>1.4100185038217889</v>
      </c>
      <c r="J157" s="306">
        <v>636</v>
      </c>
      <c r="K157" s="304">
        <v>56.035824868554549</v>
      </c>
      <c r="L157" s="305">
        <v>2.1934336712251259</v>
      </c>
      <c r="M157" s="306">
        <v>553</v>
      </c>
      <c r="N157" s="304">
        <v>17.75361719804997</v>
      </c>
      <c r="O157" s="305">
        <v>1.71640049257447</v>
      </c>
      <c r="P157" s="306">
        <v>553</v>
      </c>
      <c r="Q157" s="304">
        <v>69.063861713877102</v>
      </c>
      <c r="R157" s="305">
        <v>1.972965374768729</v>
      </c>
      <c r="S157" s="306">
        <v>599</v>
      </c>
      <c r="T157" s="304">
        <v>31.413781137091149</v>
      </c>
      <c r="U157" s="305">
        <v>2.0262033495969449</v>
      </c>
      <c r="V157" s="637">
        <v>568</v>
      </c>
    </row>
    <row r="158" spans="1:22" ht="15" customHeight="1" thickBot="1">
      <c r="A158" s="286" t="s">
        <v>128</v>
      </c>
      <c r="B158" s="319">
        <v>99.395198963701404</v>
      </c>
      <c r="C158" s="320">
        <v>0.35125185363141642</v>
      </c>
      <c r="D158" s="321">
        <v>473</v>
      </c>
      <c r="E158" s="319">
        <v>82.226577333916879</v>
      </c>
      <c r="F158" s="320">
        <v>1.8567492027551591</v>
      </c>
      <c r="G158" s="321">
        <v>455</v>
      </c>
      <c r="H158" s="319">
        <v>83.955708283290065</v>
      </c>
      <c r="I158" s="320">
        <v>1.8443042423162681</v>
      </c>
      <c r="J158" s="321">
        <v>448</v>
      </c>
      <c r="K158" s="319">
        <v>75.7454538278608</v>
      </c>
      <c r="L158" s="320">
        <v>2.1309434923343828</v>
      </c>
      <c r="M158" s="321">
        <v>416</v>
      </c>
      <c r="N158" s="319">
        <v>23.458404586278711</v>
      </c>
      <c r="O158" s="320">
        <v>2.2377274571027379</v>
      </c>
      <c r="P158" s="321">
        <v>412</v>
      </c>
      <c r="Q158" s="319">
        <v>83.822639957015639</v>
      </c>
      <c r="R158" s="320">
        <v>1.7780875108433689</v>
      </c>
      <c r="S158" s="321">
        <v>449</v>
      </c>
      <c r="T158" s="319">
        <v>36.481583953781453</v>
      </c>
      <c r="U158" s="320">
        <v>2.4477467396159849</v>
      </c>
      <c r="V158" s="638">
        <v>423</v>
      </c>
    </row>
    <row r="159" spans="1:22" ht="15" customHeight="1">
      <c r="A159" s="629" t="s">
        <v>129</v>
      </c>
      <c r="B159" s="630">
        <v>98.619046149115192</v>
      </c>
      <c r="C159" s="631">
        <v>0.29208637587872921</v>
      </c>
      <c r="D159" s="632">
        <v>1735</v>
      </c>
      <c r="E159" s="630">
        <v>79.965735983997817</v>
      </c>
      <c r="F159" s="631">
        <v>1.040900154004599</v>
      </c>
      <c r="G159" s="632">
        <v>1647</v>
      </c>
      <c r="H159" s="630">
        <v>85.42947132033828</v>
      </c>
      <c r="I159" s="631">
        <v>0.91092293003696045</v>
      </c>
      <c r="J159" s="632">
        <v>1682</v>
      </c>
      <c r="K159" s="630">
        <v>57.851579713222769</v>
      </c>
      <c r="L159" s="631">
        <v>1.339195736855302</v>
      </c>
      <c r="M159" s="632">
        <v>1483</v>
      </c>
      <c r="N159" s="630">
        <v>16.399966004076219</v>
      </c>
      <c r="O159" s="631">
        <v>1.0027236850602661</v>
      </c>
      <c r="P159" s="632">
        <v>1499</v>
      </c>
      <c r="Q159" s="630">
        <v>64.605791140681234</v>
      </c>
      <c r="R159" s="631">
        <v>1.255370465251449</v>
      </c>
      <c r="S159" s="632">
        <v>1599</v>
      </c>
      <c r="T159" s="630">
        <v>29.233922746087671</v>
      </c>
      <c r="U159" s="631">
        <v>1.206337458954206</v>
      </c>
      <c r="V159" s="639">
        <v>1525</v>
      </c>
    </row>
    <row r="160" spans="1:22" ht="15" customHeight="1">
      <c r="A160" s="1162" t="s">
        <v>177</v>
      </c>
      <c r="B160" s="1162" t="s">
        <v>178</v>
      </c>
      <c r="C160" s="1162" t="s">
        <v>178</v>
      </c>
      <c r="D160" s="1162" t="s">
        <v>178</v>
      </c>
      <c r="E160" s="1162" t="s">
        <v>178</v>
      </c>
      <c r="F160" s="1162" t="s">
        <v>178</v>
      </c>
      <c r="G160" s="1162" t="s">
        <v>178</v>
      </c>
      <c r="H160" s="1162" t="s">
        <v>178</v>
      </c>
      <c r="I160" s="1162" t="s">
        <v>178</v>
      </c>
      <c r="J160" s="1162" t="s">
        <v>178</v>
      </c>
      <c r="K160" s="1162" t="s">
        <v>178</v>
      </c>
      <c r="L160" s="1162" t="s">
        <v>178</v>
      </c>
      <c r="M160" s="1162" t="s">
        <v>178</v>
      </c>
      <c r="N160" s="1162" t="s">
        <v>178</v>
      </c>
      <c r="O160" s="1162" t="s">
        <v>178</v>
      </c>
      <c r="P160" s="1162" t="s">
        <v>178</v>
      </c>
      <c r="Q160" s="1162" t="s">
        <v>178</v>
      </c>
      <c r="R160" s="1162" t="s">
        <v>178</v>
      </c>
      <c r="S160" s="1162" t="s">
        <v>178</v>
      </c>
      <c r="T160" s="1162" t="s">
        <v>178</v>
      </c>
      <c r="U160" s="1162" t="s">
        <v>178</v>
      </c>
      <c r="V160" s="1162" t="s">
        <v>178</v>
      </c>
    </row>
    <row r="161" spans="1:22" ht="15" customHeight="1">
      <c r="A161" s="1162" t="s">
        <v>181</v>
      </c>
      <c r="B161" s="1162" t="s">
        <v>105</v>
      </c>
      <c r="C161" s="1162" t="s">
        <v>105</v>
      </c>
      <c r="D161" s="1162" t="s">
        <v>105</v>
      </c>
      <c r="E161" s="1162" t="s">
        <v>105</v>
      </c>
      <c r="F161" s="1162" t="s">
        <v>105</v>
      </c>
      <c r="G161" s="1162" t="s">
        <v>105</v>
      </c>
      <c r="H161" s="1162" t="s">
        <v>105</v>
      </c>
      <c r="I161" s="1162" t="s">
        <v>105</v>
      </c>
      <c r="J161" s="1162" t="s">
        <v>105</v>
      </c>
      <c r="K161" s="1162" t="s">
        <v>105</v>
      </c>
      <c r="L161" s="1162" t="s">
        <v>105</v>
      </c>
      <c r="M161" s="1162" t="s">
        <v>105</v>
      </c>
      <c r="N161" s="1162" t="s">
        <v>105</v>
      </c>
      <c r="O161" s="1162" t="s">
        <v>105</v>
      </c>
      <c r="P161" s="1162" t="s">
        <v>105</v>
      </c>
      <c r="Q161" s="1162" t="s">
        <v>105</v>
      </c>
      <c r="R161" s="1162" t="s">
        <v>105</v>
      </c>
      <c r="S161" s="1162" t="s">
        <v>105</v>
      </c>
      <c r="T161" s="1162" t="s">
        <v>105</v>
      </c>
      <c r="U161" s="1162" t="s">
        <v>105</v>
      </c>
      <c r="V161" s="1162" t="s">
        <v>105</v>
      </c>
    </row>
    <row r="162" spans="1:22" ht="15" customHeight="1">
      <c r="A162" s="1162" t="s">
        <v>183</v>
      </c>
      <c r="B162" s="1162" t="s">
        <v>183</v>
      </c>
      <c r="C162" s="1162" t="s">
        <v>183</v>
      </c>
      <c r="D162" s="1162" t="s">
        <v>183</v>
      </c>
      <c r="E162" s="1162" t="s">
        <v>183</v>
      </c>
      <c r="F162" s="1162" t="s">
        <v>183</v>
      </c>
      <c r="G162" s="1162" t="s">
        <v>183</v>
      </c>
      <c r="H162" s="1162" t="s">
        <v>183</v>
      </c>
      <c r="I162" s="1162" t="s">
        <v>183</v>
      </c>
      <c r="J162" s="1162" t="s">
        <v>183</v>
      </c>
      <c r="K162" s="1162" t="s">
        <v>183</v>
      </c>
      <c r="L162" s="1162" t="s">
        <v>183</v>
      </c>
      <c r="M162" s="1162" t="s">
        <v>183</v>
      </c>
      <c r="N162" s="1162" t="s">
        <v>183</v>
      </c>
      <c r="O162" s="1162" t="s">
        <v>183</v>
      </c>
      <c r="P162" s="1162" t="s">
        <v>183</v>
      </c>
      <c r="Q162" s="1162" t="s">
        <v>183</v>
      </c>
      <c r="R162" s="1162" t="s">
        <v>183</v>
      </c>
      <c r="S162" s="1162" t="s">
        <v>183</v>
      </c>
      <c r="T162" s="1162" t="s">
        <v>183</v>
      </c>
      <c r="U162" s="1162" t="s">
        <v>183</v>
      </c>
      <c r="V162" s="1162" t="s">
        <v>183</v>
      </c>
    </row>
  </sheetData>
  <mergeCells count="86">
    <mergeCell ref="A3:V3"/>
    <mergeCell ref="A28:J28"/>
    <mergeCell ref="A6:J6"/>
    <mergeCell ref="B7:D7"/>
    <mergeCell ref="E7:G7"/>
    <mergeCell ref="H7:J7"/>
    <mergeCell ref="A7:A8"/>
    <mergeCell ref="A29:J29"/>
    <mergeCell ref="A30:J30"/>
    <mergeCell ref="A44:V44"/>
    <mergeCell ref="B45:D45"/>
    <mergeCell ref="E45:G45"/>
    <mergeCell ref="H45:J45"/>
    <mergeCell ref="K45:M45"/>
    <mergeCell ref="N45:P45"/>
    <mergeCell ref="Q45:S45"/>
    <mergeCell ref="T45:V45"/>
    <mergeCell ref="A45:A46"/>
    <mergeCell ref="A32:J32"/>
    <mergeCell ref="A33:A34"/>
    <mergeCell ref="B33:D33"/>
    <mergeCell ref="E33:G33"/>
    <mergeCell ref="H33:J33"/>
    <mergeCell ref="A66:V66"/>
    <mergeCell ref="A67:V67"/>
    <mergeCell ref="A68:V68"/>
    <mergeCell ref="A70:V70"/>
    <mergeCell ref="B71:D71"/>
    <mergeCell ref="E71:G71"/>
    <mergeCell ref="H71:J71"/>
    <mergeCell ref="K71:M71"/>
    <mergeCell ref="N71:P71"/>
    <mergeCell ref="Q71:S71"/>
    <mergeCell ref="T71:V71"/>
    <mergeCell ref="A71:A72"/>
    <mergeCell ref="A80:V80"/>
    <mergeCell ref="A81:V81"/>
    <mergeCell ref="A82:V82"/>
    <mergeCell ref="A86:P86"/>
    <mergeCell ref="A84:V84"/>
    <mergeCell ref="A110:P110"/>
    <mergeCell ref="B87:D87"/>
    <mergeCell ref="E87:G87"/>
    <mergeCell ref="H87:J87"/>
    <mergeCell ref="K87:M87"/>
    <mergeCell ref="N87:P87"/>
    <mergeCell ref="A87:A88"/>
    <mergeCell ref="A160:V160"/>
    <mergeCell ref="A161:V161"/>
    <mergeCell ref="A162:V162"/>
    <mergeCell ref="A146:V146"/>
    <mergeCell ref="A147:V147"/>
    <mergeCell ref="A148:V148"/>
    <mergeCell ref="A150:V150"/>
    <mergeCell ref="B151:D151"/>
    <mergeCell ref="E151:G151"/>
    <mergeCell ref="H151:J151"/>
    <mergeCell ref="K151:M151"/>
    <mergeCell ref="N151:P151"/>
    <mergeCell ref="Q151:S151"/>
    <mergeCell ref="A151:A152"/>
    <mergeCell ref="A40:J40"/>
    <mergeCell ref="A41:J41"/>
    <mergeCell ref="A42:J42"/>
    <mergeCell ref="A112:P112"/>
    <mergeCell ref="T151:V151"/>
    <mergeCell ref="A124:V124"/>
    <mergeCell ref="B125:D125"/>
    <mergeCell ref="E125:G125"/>
    <mergeCell ref="H125:J125"/>
    <mergeCell ref="K125:M125"/>
    <mergeCell ref="N125:P125"/>
    <mergeCell ref="Q125:S125"/>
    <mergeCell ref="T125:V125"/>
    <mergeCell ref="A125:A126"/>
    <mergeCell ref="A108:P108"/>
    <mergeCell ref="A109:P109"/>
    <mergeCell ref="N113:P113"/>
    <mergeCell ref="A120:P120"/>
    <mergeCell ref="A121:P121"/>
    <mergeCell ref="A122:P122"/>
    <mergeCell ref="A113:A114"/>
    <mergeCell ref="B113:D113"/>
    <mergeCell ref="E113:G113"/>
    <mergeCell ref="H113:J113"/>
    <mergeCell ref="K113:M113"/>
  </mergeCells>
  <hyperlinks>
    <hyperlink ref="A1" location="Inhalt!A1" display="Zurück zum Inhalt" xr:uid="{00000000-0004-0000-1C00-000000000000}"/>
  </hyperlink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I148"/>
  <sheetViews>
    <sheetView zoomScale="80" zoomScaleNormal="80" workbookViewId="0">
      <pane xSplit="1" topLeftCell="B1" activePane="topRight" state="frozen"/>
      <selection pane="topRight"/>
    </sheetView>
  </sheetViews>
  <sheetFormatPr baseColWidth="10" defaultColWidth="11" defaultRowHeight="14.85" customHeight="1"/>
  <cols>
    <col min="1" max="1" width="23.5" style="533" customWidth="1"/>
    <col min="2" max="4" width="11.125" style="533" customWidth="1"/>
    <col min="5" max="5" width="11.125" style="545" customWidth="1"/>
    <col min="6" max="6" width="11.125" style="533" customWidth="1"/>
    <col min="7" max="16384" width="11" style="533"/>
  </cols>
  <sheetData>
    <row r="1" spans="1:7" ht="14.85" customHeight="1">
      <c r="A1" s="488" t="s">
        <v>688</v>
      </c>
    </row>
    <row r="3" spans="1:7" ht="23.45" customHeight="1">
      <c r="A3" s="1040">
        <v>2022</v>
      </c>
      <c r="B3" s="1040"/>
      <c r="C3" s="1040"/>
      <c r="D3" s="1040"/>
      <c r="E3" s="1040"/>
      <c r="F3" s="1040"/>
    </row>
    <row r="5" spans="1:7" ht="14.85" customHeight="1">
      <c r="A5" s="1041" t="s">
        <v>624</v>
      </c>
      <c r="B5" s="1041"/>
      <c r="C5" s="1041"/>
      <c r="D5" s="1041"/>
      <c r="E5" s="1041"/>
      <c r="F5" s="1041"/>
    </row>
    <row r="6" spans="1:7" ht="14.85" customHeight="1" thickBot="1">
      <c r="A6" s="1059" t="s">
        <v>311</v>
      </c>
      <c r="B6" s="1061" t="s">
        <v>312</v>
      </c>
      <c r="C6" s="1051" t="s">
        <v>314</v>
      </c>
      <c r="D6" s="1051"/>
      <c r="E6" s="1051"/>
      <c r="F6" s="1052"/>
    </row>
    <row r="7" spans="1:7" ht="14.85" customHeight="1" thickBot="1">
      <c r="A7" s="1060"/>
      <c r="B7" s="1062"/>
      <c r="C7" s="1053" t="s">
        <v>315</v>
      </c>
      <c r="D7" s="1053"/>
      <c r="E7" s="1053" t="s">
        <v>316</v>
      </c>
      <c r="F7" s="1063"/>
    </row>
    <row r="8" spans="1:7" ht="14.85" customHeight="1" thickBot="1">
      <c r="A8" s="1043"/>
      <c r="B8" s="1054" t="s">
        <v>313</v>
      </c>
      <c r="C8" s="1055"/>
      <c r="D8" s="737" t="s">
        <v>317</v>
      </c>
      <c r="E8" s="963" t="s">
        <v>313</v>
      </c>
      <c r="F8" s="879" t="s">
        <v>317</v>
      </c>
    </row>
    <row r="9" spans="1:7" ht="14.85" customHeight="1">
      <c r="A9" s="149" t="s">
        <v>84</v>
      </c>
      <c r="B9" s="11">
        <v>103129</v>
      </c>
      <c r="C9" s="673">
        <v>6479</v>
      </c>
      <c r="D9" s="676">
        <f>C9/B9*100</f>
        <v>6.2824229848054376</v>
      </c>
      <c r="E9" s="19">
        <v>96650</v>
      </c>
      <c r="F9" s="18">
        <f>E9/B9*100</f>
        <v>93.717577015194564</v>
      </c>
      <c r="G9" s="546"/>
    </row>
    <row r="10" spans="1:7" ht="14.85" customHeight="1">
      <c r="A10" s="150" t="s">
        <v>85</v>
      </c>
      <c r="B10" s="12">
        <v>105010</v>
      </c>
      <c r="C10" s="674">
        <v>4773</v>
      </c>
      <c r="D10" s="677">
        <f t="shared" ref="D10:D27" si="0">C10/B10*100</f>
        <v>4.5452814017712599</v>
      </c>
      <c r="E10" s="22">
        <v>100237</v>
      </c>
      <c r="F10" s="21">
        <f t="shared" ref="F10:F27" si="1">E10/B10*100</f>
        <v>95.454718598228737</v>
      </c>
      <c r="G10" s="546"/>
    </row>
    <row r="11" spans="1:7" ht="14.85" customHeight="1">
      <c r="A11" s="151" t="s">
        <v>86</v>
      </c>
      <c r="B11" s="13">
        <v>35692</v>
      </c>
      <c r="C11" s="673">
        <v>4564</v>
      </c>
      <c r="D11" s="678">
        <f t="shared" si="0"/>
        <v>12.78717919982069</v>
      </c>
      <c r="E11" s="19">
        <v>31128</v>
      </c>
      <c r="F11" s="18">
        <f t="shared" si="1"/>
        <v>87.212820800179315</v>
      </c>
      <c r="G11" s="546"/>
    </row>
    <row r="12" spans="1:7" ht="14.85" customHeight="1">
      <c r="A12" s="150" t="s">
        <v>87</v>
      </c>
      <c r="B12" s="12">
        <v>19398</v>
      </c>
      <c r="C12" s="674">
        <v>1532</v>
      </c>
      <c r="D12" s="677">
        <f t="shared" si="0"/>
        <v>7.8977214145788217</v>
      </c>
      <c r="E12" s="22">
        <v>17866</v>
      </c>
      <c r="F12" s="21">
        <f t="shared" si="1"/>
        <v>92.102278585421189</v>
      </c>
      <c r="G12" s="546"/>
    </row>
    <row r="13" spans="1:7" ht="14.85" customHeight="1">
      <c r="A13" s="151" t="s">
        <v>88</v>
      </c>
      <c r="B13" s="13">
        <v>5853</v>
      </c>
      <c r="C13" s="673">
        <v>659</v>
      </c>
      <c r="D13" s="678">
        <f t="shared" si="0"/>
        <v>11.259183324790706</v>
      </c>
      <c r="E13" s="19">
        <v>5194</v>
      </c>
      <c r="F13" s="18">
        <f t="shared" si="1"/>
        <v>88.740816675209302</v>
      </c>
      <c r="G13" s="546"/>
    </row>
    <row r="14" spans="1:7" ht="14.85" customHeight="1">
      <c r="A14" s="150" t="s">
        <v>89</v>
      </c>
      <c r="B14" s="12">
        <v>18456</v>
      </c>
      <c r="C14" s="674">
        <v>2314</v>
      </c>
      <c r="D14" s="677">
        <f t="shared" si="0"/>
        <v>12.537928045080191</v>
      </c>
      <c r="E14" s="22">
        <v>16142</v>
      </c>
      <c r="F14" s="21">
        <f t="shared" si="1"/>
        <v>87.462071954919807</v>
      </c>
      <c r="G14" s="546"/>
    </row>
    <row r="15" spans="1:7" ht="14.85" customHeight="1">
      <c r="A15" s="151" t="s">
        <v>90</v>
      </c>
      <c r="B15" s="13">
        <v>55939</v>
      </c>
      <c r="C15" s="673">
        <v>4898</v>
      </c>
      <c r="D15" s="678">
        <f t="shared" si="0"/>
        <v>8.7559663204562117</v>
      </c>
      <c r="E15" s="19">
        <v>51041</v>
      </c>
      <c r="F15" s="18">
        <f t="shared" si="1"/>
        <v>91.24403367954379</v>
      </c>
      <c r="G15" s="546"/>
    </row>
    <row r="16" spans="1:7" ht="14.85" customHeight="1">
      <c r="A16" s="150" t="s">
        <v>91</v>
      </c>
      <c r="B16" s="12">
        <v>11599</v>
      </c>
      <c r="C16" s="674" t="s">
        <v>318</v>
      </c>
      <c r="D16" s="677" t="s">
        <v>318</v>
      </c>
      <c r="E16" s="22" t="s">
        <v>318</v>
      </c>
      <c r="F16" s="21" t="s">
        <v>318</v>
      </c>
      <c r="G16" s="546"/>
    </row>
    <row r="17" spans="1:7" ht="14.85" customHeight="1">
      <c r="A17" s="151" t="s">
        <v>92</v>
      </c>
      <c r="B17" s="13">
        <v>64329</v>
      </c>
      <c r="C17" s="673">
        <v>4456</v>
      </c>
      <c r="D17" s="678">
        <f t="shared" si="0"/>
        <v>6.926891448646801</v>
      </c>
      <c r="E17" s="19">
        <v>59873</v>
      </c>
      <c r="F17" s="18">
        <f t="shared" si="1"/>
        <v>93.073108551353201</v>
      </c>
      <c r="G17" s="546"/>
    </row>
    <row r="18" spans="1:7" ht="14.85" customHeight="1">
      <c r="A18" s="150" t="s">
        <v>93</v>
      </c>
      <c r="B18" s="12">
        <v>135114</v>
      </c>
      <c r="C18" s="674">
        <v>9338</v>
      </c>
      <c r="D18" s="677">
        <f t="shared" si="0"/>
        <v>6.9112009118226085</v>
      </c>
      <c r="E18" s="22">
        <v>125776</v>
      </c>
      <c r="F18" s="21">
        <f t="shared" si="1"/>
        <v>93.088799088177382</v>
      </c>
      <c r="G18" s="546"/>
    </row>
    <row r="19" spans="1:7" ht="14.85" customHeight="1">
      <c r="A19" s="151" t="s">
        <v>94</v>
      </c>
      <c r="B19" s="13">
        <v>35121</v>
      </c>
      <c r="C19" s="673">
        <v>2122</v>
      </c>
      <c r="D19" s="678">
        <f t="shared" si="0"/>
        <v>6.0419691922211785</v>
      </c>
      <c r="E19" s="19">
        <v>32999</v>
      </c>
      <c r="F19" s="18">
        <f t="shared" si="1"/>
        <v>93.958030807778826</v>
      </c>
      <c r="G19" s="546"/>
    </row>
    <row r="20" spans="1:7" ht="14.85" customHeight="1">
      <c r="A20" s="150" t="s">
        <v>95</v>
      </c>
      <c r="B20" s="12">
        <v>7075</v>
      </c>
      <c r="C20" s="674">
        <v>425</v>
      </c>
      <c r="D20" s="677">
        <f t="shared" si="0"/>
        <v>6.0070671378091873</v>
      </c>
      <c r="E20" s="22">
        <v>6650</v>
      </c>
      <c r="F20" s="21">
        <f t="shared" si="1"/>
        <v>93.992932862190813</v>
      </c>
      <c r="G20" s="546"/>
    </row>
    <row r="21" spans="1:7" ht="14.85" customHeight="1">
      <c r="A21" s="151" t="s">
        <v>96</v>
      </c>
      <c r="B21" s="13">
        <v>30886</v>
      </c>
      <c r="C21" s="673">
        <v>2430</v>
      </c>
      <c r="D21" s="678">
        <f t="shared" si="0"/>
        <v>7.8676422974810585</v>
      </c>
      <c r="E21" s="19">
        <v>28456</v>
      </c>
      <c r="F21" s="18">
        <f t="shared" si="1"/>
        <v>92.132357702518945</v>
      </c>
      <c r="G21" s="546"/>
    </row>
    <row r="22" spans="1:7" ht="14.85" customHeight="1">
      <c r="A22" s="150" t="s">
        <v>97</v>
      </c>
      <c r="B22" s="12">
        <v>16279</v>
      </c>
      <c r="C22" s="674">
        <v>891</v>
      </c>
      <c r="D22" s="677">
        <f t="shared" si="0"/>
        <v>5.4733091713250204</v>
      </c>
      <c r="E22" s="22">
        <v>15388</v>
      </c>
      <c r="F22" s="21">
        <f t="shared" si="1"/>
        <v>94.526690828674973</v>
      </c>
      <c r="G22" s="546"/>
    </row>
    <row r="23" spans="1:7" ht="14.85" customHeight="1">
      <c r="A23" s="151" t="s">
        <v>98</v>
      </c>
      <c r="B23" s="13">
        <v>23230</v>
      </c>
      <c r="C23" s="673">
        <v>2262</v>
      </c>
      <c r="D23" s="678">
        <f t="shared" si="0"/>
        <v>9.7374085234610419</v>
      </c>
      <c r="E23" s="19">
        <v>20968</v>
      </c>
      <c r="F23" s="18">
        <f t="shared" si="1"/>
        <v>90.262591476538958</v>
      </c>
      <c r="G23" s="546"/>
    </row>
    <row r="24" spans="1:7" ht="14.85" customHeight="1" thickBot="1">
      <c r="A24" s="152" t="s">
        <v>99</v>
      </c>
      <c r="B24" s="12">
        <v>16001</v>
      </c>
      <c r="C24" s="674" t="s">
        <v>318</v>
      </c>
      <c r="D24" s="677" t="s">
        <v>318</v>
      </c>
      <c r="E24" s="22" t="s">
        <v>318</v>
      </c>
      <c r="F24" s="21" t="s">
        <v>318</v>
      </c>
      <c r="G24" s="546"/>
    </row>
    <row r="25" spans="1:7" ht="14.85" customHeight="1">
      <c r="A25" s="153" t="s">
        <v>100</v>
      </c>
      <c r="B25" s="15">
        <v>553256</v>
      </c>
      <c r="C25" s="80">
        <v>37726</v>
      </c>
      <c r="D25" s="679">
        <f t="shared" si="0"/>
        <v>6.8189048107928336</v>
      </c>
      <c r="E25" s="70">
        <v>515530</v>
      </c>
      <c r="F25" s="24">
        <f t="shared" si="1"/>
        <v>93.18109518920717</v>
      </c>
      <c r="G25" s="546"/>
    </row>
    <row r="26" spans="1:7" ht="14.85" customHeight="1">
      <c r="A26" s="154" t="s">
        <v>101</v>
      </c>
      <c r="B26" s="16">
        <v>129855</v>
      </c>
      <c r="C26" s="675">
        <v>11294</v>
      </c>
      <c r="D26" s="680">
        <f t="shared" si="0"/>
        <v>8.6973932463131955</v>
      </c>
      <c r="E26" s="27">
        <v>118561</v>
      </c>
      <c r="F26" s="26">
        <f t="shared" si="1"/>
        <v>91.302606753686803</v>
      </c>
      <c r="G26" s="546"/>
    </row>
    <row r="27" spans="1:7" ht="14.85" customHeight="1">
      <c r="A27" s="155" t="s">
        <v>102</v>
      </c>
      <c r="B27" s="156">
        <v>683111</v>
      </c>
      <c r="C27" s="398">
        <v>49020</v>
      </c>
      <c r="D27" s="681">
        <f t="shared" si="0"/>
        <v>7.1759933597907217</v>
      </c>
      <c r="E27" s="164">
        <v>634091</v>
      </c>
      <c r="F27" s="207">
        <f t="shared" si="1"/>
        <v>92.824006640209276</v>
      </c>
      <c r="G27" s="546"/>
    </row>
    <row r="28" spans="1:7" ht="14.85" customHeight="1">
      <c r="A28" s="1056" t="s">
        <v>575</v>
      </c>
      <c r="B28" s="1056"/>
      <c r="C28" s="1056"/>
      <c r="D28" s="1056"/>
      <c r="E28" s="1056"/>
      <c r="F28" s="1056"/>
    </row>
    <row r="29" spans="1:7" ht="72" customHeight="1">
      <c r="A29" s="1056" t="s">
        <v>576</v>
      </c>
      <c r="B29" s="1056"/>
      <c r="C29" s="1056"/>
      <c r="D29" s="1056"/>
      <c r="E29" s="1056"/>
      <c r="F29" s="1056"/>
    </row>
    <row r="30" spans="1:7" ht="15">
      <c r="A30" s="1058" t="s">
        <v>728</v>
      </c>
      <c r="B30" s="1058"/>
      <c r="C30" s="1058"/>
      <c r="D30" s="1058"/>
      <c r="E30" s="1058"/>
      <c r="F30" s="1058"/>
    </row>
    <row r="31" spans="1:7" ht="36" customHeight="1">
      <c r="A31" s="1058" t="s">
        <v>722</v>
      </c>
      <c r="B31" s="1058"/>
      <c r="C31" s="1058"/>
      <c r="D31" s="1058"/>
      <c r="E31" s="1058"/>
      <c r="F31" s="1058"/>
    </row>
    <row r="33" spans="1:6" ht="23.45" customHeight="1">
      <c r="A33" s="1040">
        <v>2021</v>
      </c>
      <c r="B33" s="1040"/>
      <c r="C33" s="1040"/>
      <c r="D33" s="1040"/>
      <c r="E33" s="1040"/>
      <c r="F33" s="1040"/>
    </row>
    <row r="34" spans="1:6" ht="14.85" customHeight="1">
      <c r="A34" s="143"/>
    </row>
    <row r="35" spans="1:6" ht="14.85" customHeight="1">
      <c r="A35" s="1057" t="s">
        <v>625</v>
      </c>
      <c r="B35" s="1057"/>
      <c r="C35" s="1057"/>
      <c r="D35" s="1057"/>
      <c r="E35" s="1057"/>
      <c r="F35" s="1057"/>
    </row>
    <row r="36" spans="1:6" ht="14.85" customHeight="1" thickBot="1">
      <c r="A36" s="1042" t="s">
        <v>311</v>
      </c>
      <c r="B36" s="1049" t="s">
        <v>312</v>
      </c>
      <c r="C36" s="1051" t="s">
        <v>314</v>
      </c>
      <c r="D36" s="1051"/>
      <c r="E36" s="1051"/>
      <c r="F36" s="1052"/>
    </row>
    <row r="37" spans="1:6" ht="14.85" customHeight="1" thickBot="1">
      <c r="A37" s="1043"/>
      <c r="B37" s="1050"/>
      <c r="C37" s="1053" t="s">
        <v>315</v>
      </c>
      <c r="D37" s="1053"/>
      <c r="E37" s="1051" t="s">
        <v>316</v>
      </c>
      <c r="F37" s="1052"/>
    </row>
    <row r="38" spans="1:6" ht="14.85" customHeight="1" thickBot="1">
      <c r="A38" s="1043"/>
      <c r="B38" s="1054" t="s">
        <v>313</v>
      </c>
      <c r="C38" s="1055"/>
      <c r="D38" s="737" t="s">
        <v>317</v>
      </c>
      <c r="E38" s="963" t="s">
        <v>313</v>
      </c>
      <c r="F38" s="879" t="s">
        <v>317</v>
      </c>
    </row>
    <row r="39" spans="1:6" ht="14.85" customHeight="1">
      <c r="A39" s="149" t="s">
        <v>84</v>
      </c>
      <c r="B39" s="11">
        <v>99803</v>
      </c>
      <c r="C39" s="673">
        <v>5984</v>
      </c>
      <c r="D39" s="676">
        <v>5.9958117491458198</v>
      </c>
      <c r="E39" s="19">
        <v>93819</v>
      </c>
      <c r="F39" s="18">
        <f>E39/B39*100</f>
        <v>94.004188250854185</v>
      </c>
    </row>
    <row r="40" spans="1:6" ht="14.85" customHeight="1">
      <c r="A40" s="150" t="s">
        <v>85</v>
      </c>
      <c r="B40" s="12">
        <v>100886</v>
      </c>
      <c r="C40" s="674">
        <v>4312</v>
      </c>
      <c r="D40" s="677">
        <f>C40/B40*100</f>
        <v>4.2741311975893588</v>
      </c>
      <c r="E40" s="22">
        <v>96574</v>
      </c>
      <c r="F40" s="21">
        <f>E40/B40*100</f>
        <v>95.725868802410645</v>
      </c>
    </row>
    <row r="41" spans="1:6" ht="14.85" customHeight="1">
      <c r="A41" s="151" t="s">
        <v>86</v>
      </c>
      <c r="B41" s="13">
        <v>35076</v>
      </c>
      <c r="C41" s="673">
        <v>4411</v>
      </c>
      <c r="D41" s="678">
        <f>C41/B41*100</f>
        <v>12.575550233778083</v>
      </c>
      <c r="E41" s="19">
        <v>30665</v>
      </c>
      <c r="F41" s="18">
        <f>E41/B41*100</f>
        <v>87.424449766221926</v>
      </c>
    </row>
    <row r="42" spans="1:6" ht="14.85" customHeight="1">
      <c r="A42" s="150" t="s">
        <v>87</v>
      </c>
      <c r="B42" s="12">
        <v>19178</v>
      </c>
      <c r="C42" s="674">
        <v>1456</v>
      </c>
      <c r="D42" s="677">
        <f>C42/B42*100</f>
        <v>7.5920325372823037</v>
      </c>
      <c r="E42" s="22">
        <v>17722</v>
      </c>
      <c r="F42" s="21">
        <f>E42/B42*100</f>
        <v>92.407967462717693</v>
      </c>
    </row>
    <row r="43" spans="1:6" ht="14.85" customHeight="1">
      <c r="A43" s="151" t="s">
        <v>88</v>
      </c>
      <c r="B43" s="13">
        <v>5843</v>
      </c>
      <c r="C43" s="673" t="s">
        <v>318</v>
      </c>
      <c r="D43" s="678" t="s">
        <v>318</v>
      </c>
      <c r="E43" s="19" t="s">
        <v>318</v>
      </c>
      <c r="F43" s="18" t="s">
        <v>318</v>
      </c>
    </row>
    <row r="44" spans="1:6" ht="14.85" customHeight="1">
      <c r="A44" s="150" t="s">
        <v>89</v>
      </c>
      <c r="B44" s="12">
        <v>17982</v>
      </c>
      <c r="C44" s="674" t="s">
        <v>318</v>
      </c>
      <c r="D44" s="677" t="s">
        <v>318</v>
      </c>
      <c r="E44" s="22" t="s">
        <v>318</v>
      </c>
      <c r="F44" s="21" t="s">
        <v>318</v>
      </c>
    </row>
    <row r="45" spans="1:6" ht="14.85" customHeight="1">
      <c r="A45" s="151" t="s">
        <v>90</v>
      </c>
      <c r="B45" s="13">
        <v>53738</v>
      </c>
      <c r="C45" s="673">
        <v>4512</v>
      </c>
      <c r="D45" s="678">
        <f>C45/B45*100</f>
        <v>8.3962931259071798</v>
      </c>
      <c r="E45" s="19">
        <v>49226</v>
      </c>
      <c r="F45" s="18">
        <f>E45/B45*100</f>
        <v>91.603706874092822</v>
      </c>
    </row>
    <row r="46" spans="1:6" ht="14.85" customHeight="1">
      <c r="A46" s="150" t="s">
        <v>91</v>
      </c>
      <c r="B46" s="12">
        <v>11288</v>
      </c>
      <c r="C46" s="674" t="s">
        <v>318</v>
      </c>
      <c r="D46" s="677" t="s">
        <v>318</v>
      </c>
      <c r="E46" s="22" t="s">
        <v>318</v>
      </c>
      <c r="F46" s="21" t="s">
        <v>318</v>
      </c>
    </row>
    <row r="47" spans="1:6" ht="14.85" customHeight="1">
      <c r="A47" s="151" t="s">
        <v>92</v>
      </c>
      <c r="B47" s="13">
        <v>61661</v>
      </c>
      <c r="C47" s="673">
        <v>4028</v>
      </c>
      <c r="D47" s="678">
        <f t="shared" ref="D47:D53" si="2">C47/B47*100</f>
        <v>6.5324921749566185</v>
      </c>
      <c r="E47" s="19">
        <v>57633</v>
      </c>
      <c r="F47" s="18">
        <f t="shared" ref="F47:F53" si="3">E47/B47*100</f>
        <v>93.467507825043384</v>
      </c>
    </row>
    <row r="48" spans="1:6" ht="14.85" customHeight="1">
      <c r="A48" s="150" t="s">
        <v>93</v>
      </c>
      <c r="B48" s="12">
        <v>130477</v>
      </c>
      <c r="C48" s="674">
        <v>8413</v>
      </c>
      <c r="D48" s="677">
        <f t="shared" si="2"/>
        <v>6.4478797029361488</v>
      </c>
      <c r="E48" s="22">
        <v>122064</v>
      </c>
      <c r="F48" s="21">
        <f t="shared" si="3"/>
        <v>93.552120297063851</v>
      </c>
    </row>
    <row r="49" spans="1:9" ht="14.85" customHeight="1">
      <c r="A49" s="151" t="s">
        <v>94</v>
      </c>
      <c r="B49" s="13">
        <v>33813</v>
      </c>
      <c r="C49" s="673">
        <v>1938</v>
      </c>
      <c r="D49" s="678">
        <f t="shared" si="2"/>
        <v>5.7315233785822022</v>
      </c>
      <c r="E49" s="19">
        <v>31875</v>
      </c>
      <c r="F49" s="18">
        <f t="shared" si="3"/>
        <v>94.26847662141779</v>
      </c>
      <c r="I49" s="144"/>
    </row>
    <row r="50" spans="1:9" ht="14.85" customHeight="1">
      <c r="A50" s="150" t="s">
        <v>95</v>
      </c>
      <c r="B50" s="12">
        <v>6927</v>
      </c>
      <c r="C50" s="674">
        <v>387</v>
      </c>
      <c r="D50" s="677">
        <f t="shared" si="2"/>
        <v>5.5868341273278475</v>
      </c>
      <c r="E50" s="22">
        <v>6540</v>
      </c>
      <c r="F50" s="21">
        <f t="shared" si="3"/>
        <v>94.413165872672153</v>
      </c>
    </row>
    <row r="51" spans="1:9" ht="14.85" customHeight="1">
      <c r="A51" s="151" t="s">
        <v>96</v>
      </c>
      <c r="B51" s="13">
        <v>30774</v>
      </c>
      <c r="C51" s="673">
        <v>2396</v>
      </c>
      <c r="D51" s="678">
        <f t="shared" si="2"/>
        <v>7.7857932020536813</v>
      </c>
      <c r="E51" s="19">
        <v>28378</v>
      </c>
      <c r="F51" s="18">
        <f t="shared" si="3"/>
        <v>92.214206797946318</v>
      </c>
    </row>
    <row r="52" spans="1:9" ht="14.85" customHeight="1">
      <c r="A52" s="150" t="s">
        <v>97</v>
      </c>
      <c r="B52" s="12">
        <v>16136</v>
      </c>
      <c r="C52" s="674">
        <v>850</v>
      </c>
      <c r="D52" s="677">
        <f t="shared" si="2"/>
        <v>5.2677243430837875</v>
      </c>
      <c r="E52" s="22">
        <v>15286</v>
      </c>
      <c r="F52" s="21">
        <f t="shared" si="3"/>
        <v>94.732275656916215</v>
      </c>
    </row>
    <row r="53" spans="1:9" ht="14.85" customHeight="1">
      <c r="A53" s="151" t="s">
        <v>98</v>
      </c>
      <c r="B53" s="13">
        <v>22071</v>
      </c>
      <c r="C53" s="673">
        <v>2035</v>
      </c>
      <c r="D53" s="678">
        <f t="shared" si="2"/>
        <v>9.2202437587784871</v>
      </c>
      <c r="E53" s="19">
        <v>20036</v>
      </c>
      <c r="F53" s="18">
        <f t="shared" si="3"/>
        <v>90.779756241221506</v>
      </c>
    </row>
    <row r="54" spans="1:9" ht="14.85" customHeight="1" thickBot="1">
      <c r="A54" s="152" t="s">
        <v>99</v>
      </c>
      <c r="B54" s="12">
        <v>15895</v>
      </c>
      <c r="C54" s="674" t="s">
        <v>318</v>
      </c>
      <c r="D54" s="677" t="s">
        <v>318</v>
      </c>
      <c r="E54" s="22" t="s">
        <v>318</v>
      </c>
      <c r="F54" s="21" t="s">
        <v>318</v>
      </c>
    </row>
    <row r="55" spans="1:9" ht="14.85" customHeight="1">
      <c r="A55" s="153" t="s">
        <v>100</v>
      </c>
      <c r="B55" s="15">
        <v>533201</v>
      </c>
      <c r="C55" s="80">
        <v>34519</v>
      </c>
      <c r="D55" s="679">
        <f>C55/B55*100</f>
        <v>6.4739188411124511</v>
      </c>
      <c r="E55" s="70">
        <v>498682</v>
      </c>
      <c r="F55" s="24">
        <f>E55/B55*100</f>
        <v>93.52608115888755</v>
      </c>
    </row>
    <row r="56" spans="1:9" ht="14.85" customHeight="1">
      <c r="A56" s="154" t="s">
        <v>101</v>
      </c>
      <c r="B56" s="16">
        <v>128347</v>
      </c>
      <c r="C56" s="675">
        <v>10803</v>
      </c>
      <c r="D56" s="680">
        <f>C56/B56*100</f>
        <v>8.4170257193389784</v>
      </c>
      <c r="E56" s="27">
        <v>117544</v>
      </c>
      <c r="F56" s="26">
        <f>E56/B56*100</f>
        <v>91.58297428066102</v>
      </c>
    </row>
    <row r="57" spans="1:9" ht="14.85" customHeight="1">
      <c r="A57" s="155" t="s">
        <v>102</v>
      </c>
      <c r="B57" s="156">
        <v>661548</v>
      </c>
      <c r="C57" s="398">
        <v>45322</v>
      </c>
      <c r="D57" s="681">
        <f>C57/B57*100</f>
        <v>6.850901219563811</v>
      </c>
      <c r="E57" s="164">
        <v>616226</v>
      </c>
      <c r="F57" s="207">
        <f>E57/B57*100</f>
        <v>93.149098780436191</v>
      </c>
    </row>
    <row r="58" spans="1:9" ht="14.85" customHeight="1">
      <c r="A58" s="1056" t="s">
        <v>575</v>
      </c>
      <c r="B58" s="1056"/>
      <c r="C58" s="1056"/>
      <c r="D58" s="1056"/>
      <c r="E58" s="1056"/>
      <c r="F58" s="1056"/>
    </row>
    <row r="59" spans="1:9" ht="73.5" customHeight="1">
      <c r="A59" s="1056" t="s">
        <v>576</v>
      </c>
      <c r="B59" s="1056"/>
      <c r="C59" s="1056"/>
      <c r="D59" s="1056"/>
      <c r="E59" s="1056"/>
      <c r="F59" s="1056"/>
    </row>
    <row r="60" spans="1:9" ht="14.85" customHeight="1">
      <c r="A60" s="1058" t="s">
        <v>728</v>
      </c>
      <c r="B60" s="1058"/>
      <c r="C60" s="1058"/>
      <c r="D60" s="1058"/>
      <c r="E60" s="1058"/>
      <c r="F60" s="1058"/>
    </row>
    <row r="61" spans="1:9" ht="36" customHeight="1">
      <c r="A61" s="1058" t="s">
        <v>723</v>
      </c>
      <c r="B61" s="1058"/>
      <c r="C61" s="1058"/>
      <c r="D61" s="1058"/>
      <c r="E61" s="1058"/>
      <c r="F61" s="1058"/>
    </row>
    <row r="62" spans="1:9" ht="14.85" customHeight="1">
      <c r="A62" s="547"/>
      <c r="B62" s="547"/>
      <c r="C62" s="547"/>
      <c r="D62" s="547"/>
      <c r="E62" s="547"/>
      <c r="F62" s="547"/>
    </row>
    <row r="63" spans="1:9" ht="23.45" customHeight="1">
      <c r="A63" s="1040">
        <v>2020</v>
      </c>
      <c r="B63" s="1040"/>
      <c r="C63" s="1040"/>
      <c r="D63" s="1040"/>
      <c r="E63" s="1040"/>
      <c r="F63" s="1040"/>
    </row>
    <row r="64" spans="1:9" ht="14.85" customHeight="1">
      <c r="A64" s="143"/>
    </row>
    <row r="65" spans="1:6" ht="14.85" customHeight="1">
      <c r="A65" s="1057" t="s">
        <v>626</v>
      </c>
      <c r="B65" s="1057"/>
      <c r="C65" s="1057"/>
      <c r="D65" s="1057"/>
      <c r="E65" s="1057"/>
      <c r="F65" s="1057"/>
    </row>
    <row r="66" spans="1:6" ht="14.85" customHeight="1" thickBot="1">
      <c r="A66" s="1042" t="s">
        <v>311</v>
      </c>
      <c r="B66" s="1049" t="s">
        <v>312</v>
      </c>
      <c r="C66" s="1051" t="s">
        <v>314</v>
      </c>
      <c r="D66" s="1051"/>
      <c r="E66" s="1051"/>
      <c r="F66" s="1052"/>
    </row>
    <row r="67" spans="1:6" ht="14.85" customHeight="1" thickBot="1">
      <c r="A67" s="1043"/>
      <c r="B67" s="1050"/>
      <c r="C67" s="1053" t="s">
        <v>315</v>
      </c>
      <c r="D67" s="1053"/>
      <c r="E67" s="1051" t="s">
        <v>316</v>
      </c>
      <c r="F67" s="1052"/>
    </row>
    <row r="68" spans="1:6" ht="14.85" customHeight="1" thickBot="1">
      <c r="A68" s="1043"/>
      <c r="B68" s="1054" t="s">
        <v>313</v>
      </c>
      <c r="C68" s="1055"/>
      <c r="D68" s="737" t="s">
        <v>317</v>
      </c>
      <c r="E68" s="963" t="s">
        <v>313</v>
      </c>
      <c r="F68" s="879" t="s">
        <v>317</v>
      </c>
    </row>
    <row r="69" spans="1:6" ht="14.85" customHeight="1">
      <c r="A69" s="149" t="s">
        <v>84</v>
      </c>
      <c r="B69" s="11">
        <v>96434</v>
      </c>
      <c r="C69" s="673">
        <v>5292</v>
      </c>
      <c r="D69" s="676">
        <v>5.487691063317917</v>
      </c>
      <c r="E69" s="19">
        <v>91142</v>
      </c>
      <c r="F69" s="18">
        <v>94.512308936682089</v>
      </c>
    </row>
    <row r="70" spans="1:6" ht="14.85" customHeight="1">
      <c r="A70" s="150" t="s">
        <v>85</v>
      </c>
      <c r="B70" s="12">
        <v>97317</v>
      </c>
      <c r="C70" s="674">
        <v>3908</v>
      </c>
      <c r="D70" s="677">
        <v>4.0157423677260908</v>
      </c>
      <c r="E70" s="22">
        <v>93409</v>
      </c>
      <c r="F70" s="21">
        <v>95.984257632273909</v>
      </c>
    </row>
    <row r="71" spans="1:6" ht="14.85" customHeight="1">
      <c r="A71" s="151" t="s">
        <v>86</v>
      </c>
      <c r="B71" s="13">
        <v>34098</v>
      </c>
      <c r="C71" s="673">
        <v>4044</v>
      </c>
      <c r="D71" s="678">
        <v>11.859933133908147</v>
      </c>
      <c r="E71" s="19">
        <v>30054</v>
      </c>
      <c r="F71" s="18">
        <v>88.140066866091843</v>
      </c>
    </row>
    <row r="72" spans="1:6" ht="14.85" customHeight="1">
      <c r="A72" s="150" t="s">
        <v>87</v>
      </c>
      <c r="B72" s="12">
        <v>18500</v>
      </c>
      <c r="C72" s="674">
        <v>1312</v>
      </c>
      <c r="D72" s="677">
        <v>7.0918918918918923</v>
      </c>
      <c r="E72" s="22">
        <v>17188</v>
      </c>
      <c r="F72" s="21">
        <v>92.908108108108109</v>
      </c>
    </row>
    <row r="73" spans="1:6" ht="14.85" customHeight="1">
      <c r="A73" s="151" t="s">
        <v>88</v>
      </c>
      <c r="B73" s="13">
        <v>5714</v>
      </c>
      <c r="C73" s="673">
        <v>565</v>
      </c>
      <c r="D73" s="678">
        <v>9.8879943997199859</v>
      </c>
      <c r="E73" s="19">
        <v>5149</v>
      </c>
      <c r="F73" s="18">
        <v>90.112005600280014</v>
      </c>
    </row>
    <row r="74" spans="1:6" ht="14.85" customHeight="1">
      <c r="A74" s="150" t="s">
        <v>89</v>
      </c>
      <c r="B74" s="12">
        <v>17629</v>
      </c>
      <c r="C74" s="674">
        <v>2238</v>
      </c>
      <c r="D74" s="677">
        <v>12.694991207669181</v>
      </c>
      <c r="E74" s="22">
        <v>15391</v>
      </c>
      <c r="F74" s="21">
        <v>87.305008792330824</v>
      </c>
    </row>
    <row r="75" spans="1:6" ht="14.85" customHeight="1">
      <c r="A75" s="151" t="s">
        <v>90</v>
      </c>
      <c r="B75" s="13">
        <v>51302</v>
      </c>
      <c r="C75" s="673">
        <v>4015</v>
      </c>
      <c r="D75" s="678">
        <v>7.8262056060192586</v>
      </c>
      <c r="E75" s="19">
        <v>47287</v>
      </c>
      <c r="F75" s="18">
        <v>92.173794393980742</v>
      </c>
    </row>
    <row r="76" spans="1:6" ht="14.85" customHeight="1">
      <c r="A76" s="150" t="s">
        <v>91</v>
      </c>
      <c r="B76" s="12">
        <v>11206</v>
      </c>
      <c r="C76" s="674">
        <v>664</v>
      </c>
      <c r="D76" s="677">
        <v>5.9253971086917723</v>
      </c>
      <c r="E76" s="22">
        <v>10542</v>
      </c>
      <c r="F76" s="21">
        <v>94.074602891308217</v>
      </c>
    </row>
    <row r="77" spans="1:6" ht="14.85" customHeight="1">
      <c r="A77" s="151" t="s">
        <v>92</v>
      </c>
      <c r="B77" s="13">
        <v>58547</v>
      </c>
      <c r="C77" s="673">
        <v>3629</v>
      </c>
      <c r="D77" s="678">
        <v>6.1984388610859646</v>
      </c>
      <c r="E77" s="19">
        <v>54918</v>
      </c>
      <c r="F77" s="18">
        <v>93.801561138914039</v>
      </c>
    </row>
    <row r="78" spans="1:6" ht="14.85" customHeight="1">
      <c r="A78" s="150" t="s">
        <v>93</v>
      </c>
      <c r="B78" s="12">
        <v>124265</v>
      </c>
      <c r="C78" s="674">
        <v>7147</v>
      </c>
      <c r="D78" s="677">
        <v>5.7514183398382492</v>
      </c>
      <c r="E78" s="22">
        <v>117118</v>
      </c>
      <c r="F78" s="21">
        <v>94.248581660161761</v>
      </c>
    </row>
    <row r="79" spans="1:6" ht="14.85" customHeight="1">
      <c r="A79" s="151" t="s">
        <v>94</v>
      </c>
      <c r="B79" s="13">
        <v>32960</v>
      </c>
      <c r="C79" s="673">
        <v>1805</v>
      </c>
      <c r="D79" s="678">
        <v>5.4763349514563107</v>
      </c>
      <c r="E79" s="19">
        <v>31155</v>
      </c>
      <c r="F79" s="18">
        <v>94.523665048543691</v>
      </c>
    </row>
    <row r="80" spans="1:6" ht="14.85" customHeight="1">
      <c r="A80" s="150" t="s">
        <v>95</v>
      </c>
      <c r="B80" s="12">
        <v>6708</v>
      </c>
      <c r="C80" s="674">
        <v>339</v>
      </c>
      <c r="D80" s="677">
        <v>5.0536672629695882</v>
      </c>
      <c r="E80" s="22">
        <v>6369</v>
      </c>
      <c r="F80" s="21">
        <v>94.946332737030417</v>
      </c>
    </row>
    <row r="81" spans="1:6" ht="14.85" customHeight="1">
      <c r="A81" s="151" t="s">
        <v>96</v>
      </c>
      <c r="B81" s="13">
        <v>30191</v>
      </c>
      <c r="C81" s="673">
        <v>2238</v>
      </c>
      <c r="D81" s="678">
        <v>7.4128051406048154</v>
      </c>
      <c r="E81" s="19">
        <v>27953</v>
      </c>
      <c r="F81" s="18">
        <v>92.587194859395183</v>
      </c>
    </row>
    <row r="82" spans="1:6" ht="14.85" customHeight="1">
      <c r="A82" s="150" t="s">
        <v>97</v>
      </c>
      <c r="B82" s="12">
        <v>16111</v>
      </c>
      <c r="C82" s="674">
        <v>775</v>
      </c>
      <c r="D82" s="677">
        <v>4.8103780026069147</v>
      </c>
      <c r="E82" s="22">
        <v>15336</v>
      </c>
      <c r="F82" s="21">
        <v>95.189621997393076</v>
      </c>
    </row>
    <row r="83" spans="1:6" ht="14.85" customHeight="1">
      <c r="A83" s="151" t="s">
        <v>98</v>
      </c>
      <c r="B83" s="13">
        <v>21039</v>
      </c>
      <c r="C83" s="673">
        <v>1895</v>
      </c>
      <c r="D83" s="678">
        <v>9.0070820856504579</v>
      </c>
      <c r="E83" s="19">
        <v>19144</v>
      </c>
      <c r="F83" s="18">
        <v>90.992917914349533</v>
      </c>
    </row>
    <row r="84" spans="1:6" ht="14.85" customHeight="1" thickBot="1">
      <c r="A84" s="152" t="s">
        <v>99</v>
      </c>
      <c r="B84" s="12">
        <v>15609</v>
      </c>
      <c r="C84" s="674">
        <v>884</v>
      </c>
      <c r="D84" s="677">
        <v>5.663399320904607</v>
      </c>
      <c r="E84" s="22">
        <v>14725</v>
      </c>
      <c r="F84" s="21">
        <v>94.336600679095397</v>
      </c>
    </row>
    <row r="85" spans="1:6" ht="14.85" customHeight="1">
      <c r="A85" s="153" t="s">
        <v>100</v>
      </c>
      <c r="B85" s="15">
        <v>511915</v>
      </c>
      <c r="C85" s="80">
        <v>30833</v>
      </c>
      <c r="D85" s="679">
        <v>6.0230702362696933</v>
      </c>
      <c r="E85" s="70">
        <v>481082</v>
      </c>
      <c r="F85" s="24">
        <v>93.976929763730311</v>
      </c>
    </row>
    <row r="86" spans="1:6" ht="14.85" customHeight="1">
      <c r="A86" s="154" t="s">
        <v>101</v>
      </c>
      <c r="B86" s="16">
        <v>125715</v>
      </c>
      <c r="C86" s="675">
        <v>9917</v>
      </c>
      <c r="D86" s="680">
        <v>7.8884779063755319</v>
      </c>
      <c r="E86" s="27">
        <v>115798</v>
      </c>
      <c r="F86" s="26">
        <v>92.111522093624458</v>
      </c>
    </row>
    <row r="87" spans="1:6" ht="14.85" customHeight="1">
      <c r="A87" s="155" t="s">
        <v>102</v>
      </c>
      <c r="B87" s="156">
        <v>637630</v>
      </c>
      <c r="C87" s="398">
        <v>40750</v>
      </c>
      <c r="D87" s="681">
        <v>6.3908536298480314</v>
      </c>
      <c r="E87" s="164">
        <v>596880</v>
      </c>
      <c r="F87" s="207">
        <v>93.609146370151976</v>
      </c>
    </row>
    <row r="88" spans="1:6" ht="14.85" customHeight="1">
      <c r="A88" s="1056" t="s">
        <v>729</v>
      </c>
      <c r="B88" s="1056"/>
      <c r="C88" s="1056"/>
      <c r="D88" s="1056"/>
      <c r="E88" s="1056"/>
      <c r="F88" s="1056"/>
    </row>
    <row r="89" spans="1:6" ht="71.099999999999994" customHeight="1">
      <c r="A89" s="1056" t="s">
        <v>576</v>
      </c>
      <c r="B89" s="1056"/>
      <c r="C89" s="1056"/>
      <c r="D89" s="1056"/>
      <c r="E89" s="1056"/>
      <c r="F89" s="1056"/>
    </row>
    <row r="90" spans="1:6" ht="36" customHeight="1">
      <c r="A90" s="1058" t="s">
        <v>725</v>
      </c>
      <c r="B90" s="1058"/>
      <c r="C90" s="1058"/>
      <c r="D90" s="1058"/>
      <c r="E90" s="1058"/>
      <c r="F90" s="1058"/>
    </row>
    <row r="91" spans="1:6" ht="14.85" customHeight="1">
      <c r="A91" s="547"/>
      <c r="B91" s="547"/>
      <c r="C91" s="547"/>
      <c r="D91" s="547"/>
      <c r="E91" s="547"/>
      <c r="F91" s="547"/>
    </row>
    <row r="92" spans="1:6" ht="23.45" customHeight="1">
      <c r="A92" s="1040">
        <v>2019</v>
      </c>
      <c r="B92" s="1040"/>
      <c r="C92" s="1040"/>
      <c r="D92" s="1040"/>
      <c r="E92" s="1040"/>
      <c r="F92" s="1040"/>
    </row>
    <row r="94" spans="1:6" ht="14.85" customHeight="1">
      <c r="A94" s="1057" t="s">
        <v>627</v>
      </c>
      <c r="B94" s="1057"/>
      <c r="C94" s="1057"/>
      <c r="D94" s="1057"/>
      <c r="E94" s="1057"/>
      <c r="F94" s="1057"/>
    </row>
    <row r="95" spans="1:6" ht="14.85" customHeight="1" thickBot="1">
      <c r="A95" s="1042" t="s">
        <v>311</v>
      </c>
      <c r="B95" s="1049" t="s">
        <v>312</v>
      </c>
      <c r="C95" s="1051" t="s">
        <v>314</v>
      </c>
      <c r="D95" s="1051"/>
      <c r="E95" s="1051"/>
      <c r="F95" s="1052"/>
    </row>
    <row r="96" spans="1:6" ht="14.85" customHeight="1" thickBot="1">
      <c r="A96" s="1043"/>
      <c r="B96" s="1050"/>
      <c r="C96" s="1053" t="s">
        <v>315</v>
      </c>
      <c r="D96" s="1053"/>
      <c r="E96" s="1051" t="s">
        <v>316</v>
      </c>
      <c r="F96" s="1052"/>
    </row>
    <row r="97" spans="1:6" ht="14.85" customHeight="1" thickBot="1">
      <c r="A97" s="1043"/>
      <c r="B97" s="1054" t="s">
        <v>313</v>
      </c>
      <c r="C97" s="1055"/>
      <c r="D97" s="737" t="s">
        <v>317</v>
      </c>
      <c r="E97" s="963" t="s">
        <v>313</v>
      </c>
      <c r="F97" s="879" t="s">
        <v>317</v>
      </c>
    </row>
    <row r="98" spans="1:6" ht="14.85" customHeight="1">
      <c r="A98" s="149" t="s">
        <v>84</v>
      </c>
      <c r="B98" s="13">
        <v>92336</v>
      </c>
      <c r="C98" s="673">
        <v>4780</v>
      </c>
      <c r="D98" s="678">
        <v>5.1767457979552933</v>
      </c>
      <c r="E98" s="19">
        <v>87556</v>
      </c>
      <c r="F98" s="18">
        <v>94.823254202044708</v>
      </c>
    </row>
    <row r="99" spans="1:6" ht="14.85" customHeight="1">
      <c r="A99" s="150" t="s">
        <v>85</v>
      </c>
      <c r="B99" s="12">
        <v>91903</v>
      </c>
      <c r="C99" s="674">
        <v>3391</v>
      </c>
      <c r="D99" s="677">
        <v>3.6897598554998203</v>
      </c>
      <c r="E99" s="22">
        <v>88512</v>
      </c>
      <c r="F99" s="21">
        <v>96.310240144500185</v>
      </c>
    </row>
    <row r="100" spans="1:6" ht="14.85" customHeight="1">
      <c r="A100" s="151" t="s">
        <v>86</v>
      </c>
      <c r="B100" s="13">
        <v>32558</v>
      </c>
      <c r="C100" s="673">
        <v>3722</v>
      </c>
      <c r="D100" s="678">
        <v>11.431906136740585</v>
      </c>
      <c r="E100" s="19">
        <v>28836</v>
      </c>
      <c r="F100" s="18">
        <v>88.568093863259406</v>
      </c>
    </row>
    <row r="101" spans="1:6" ht="14.85" customHeight="1">
      <c r="A101" s="150" t="s">
        <v>87</v>
      </c>
      <c r="B101" s="12">
        <v>17494</v>
      </c>
      <c r="C101" s="674">
        <v>1104</v>
      </c>
      <c r="D101" s="677">
        <v>6.3107351091802908</v>
      </c>
      <c r="E101" s="22">
        <v>16390</v>
      </c>
      <c r="F101" s="21">
        <v>93.689264890819715</v>
      </c>
    </row>
    <row r="102" spans="1:6" ht="14.85" customHeight="1">
      <c r="A102" s="151" t="s">
        <v>88</v>
      </c>
      <c r="B102" s="13">
        <v>5314</v>
      </c>
      <c r="C102" s="673">
        <v>531</v>
      </c>
      <c r="D102" s="678">
        <v>9.9924727135867517</v>
      </c>
      <c r="E102" s="19">
        <v>4783</v>
      </c>
      <c r="F102" s="18">
        <v>90.00752728641325</v>
      </c>
    </row>
    <row r="103" spans="1:6" ht="14.85" customHeight="1">
      <c r="A103" s="150" t="s">
        <v>89</v>
      </c>
      <c r="B103" s="12">
        <v>16590</v>
      </c>
      <c r="C103" s="674">
        <v>2038</v>
      </c>
      <c r="D103" s="677">
        <v>12.284508740204943</v>
      </c>
      <c r="E103" s="22">
        <v>14552</v>
      </c>
      <c r="F103" s="21">
        <v>87.715491259795058</v>
      </c>
    </row>
    <row r="104" spans="1:6" ht="14.85" customHeight="1">
      <c r="A104" s="151" t="s">
        <v>90</v>
      </c>
      <c r="B104" s="13">
        <v>49481</v>
      </c>
      <c r="C104" s="673">
        <v>3678</v>
      </c>
      <c r="D104" s="678">
        <v>7.4331561609506682</v>
      </c>
      <c r="E104" s="19">
        <v>45803</v>
      </c>
      <c r="F104" s="18">
        <v>92.566843839049326</v>
      </c>
    </row>
    <row r="105" spans="1:6" ht="14.85" customHeight="1">
      <c r="A105" s="150" t="s">
        <v>91</v>
      </c>
      <c r="B105" s="12">
        <v>10852</v>
      </c>
      <c r="C105" s="674">
        <v>609</v>
      </c>
      <c r="D105" s="677">
        <v>5.6118687799483968</v>
      </c>
      <c r="E105" s="22">
        <v>10243</v>
      </c>
      <c r="F105" s="21">
        <v>94.388131220051605</v>
      </c>
    </row>
    <row r="106" spans="1:6" ht="14.85" customHeight="1">
      <c r="A106" s="151" t="s">
        <v>92</v>
      </c>
      <c r="B106" s="13">
        <v>55097</v>
      </c>
      <c r="C106" s="673">
        <v>3128</v>
      </c>
      <c r="D106" s="678">
        <v>5.6772601049058933</v>
      </c>
      <c r="E106" s="19">
        <v>51969</v>
      </c>
      <c r="F106" s="18">
        <v>94.322739895094116</v>
      </c>
    </row>
    <row r="107" spans="1:6" ht="14.85" customHeight="1">
      <c r="A107" s="150" t="s">
        <v>93</v>
      </c>
      <c r="B107" s="12">
        <v>119264</v>
      </c>
      <c r="C107" s="674">
        <v>6323</v>
      </c>
      <c r="D107" s="677">
        <v>5.3016836597799841</v>
      </c>
      <c r="E107" s="22">
        <v>112941</v>
      </c>
      <c r="F107" s="21">
        <v>94.698316340220018</v>
      </c>
    </row>
    <row r="108" spans="1:6" ht="14.85" customHeight="1">
      <c r="A108" s="151" t="s">
        <v>94</v>
      </c>
      <c r="B108" s="13">
        <v>31758</v>
      </c>
      <c r="C108" s="673">
        <v>1674</v>
      </c>
      <c r="D108" s="678">
        <v>5.2711127904779902</v>
      </c>
      <c r="E108" s="19">
        <v>30084</v>
      </c>
      <c r="F108" s="18">
        <v>94.728887209522</v>
      </c>
    </row>
    <row r="109" spans="1:6" ht="14.85" customHeight="1">
      <c r="A109" s="150" t="s">
        <v>95</v>
      </c>
      <c r="B109" s="12">
        <v>6544</v>
      </c>
      <c r="C109" s="674">
        <v>319</v>
      </c>
      <c r="D109" s="677">
        <v>4.874694376528117</v>
      </c>
      <c r="E109" s="22">
        <v>6225</v>
      </c>
      <c r="F109" s="21">
        <v>95.125305623471874</v>
      </c>
    </row>
    <row r="110" spans="1:6" ht="14.85" customHeight="1">
      <c r="A110" s="151" t="s">
        <v>96</v>
      </c>
      <c r="B110" s="13">
        <v>28820</v>
      </c>
      <c r="C110" s="673">
        <v>2016</v>
      </c>
      <c r="D110" s="678">
        <v>6.9951422623178345</v>
      </c>
      <c r="E110" s="19">
        <v>26804</v>
      </c>
      <c r="F110" s="18">
        <v>93.004857737682173</v>
      </c>
    </row>
    <row r="111" spans="1:6" ht="14.85" customHeight="1">
      <c r="A111" s="150" t="s">
        <v>97</v>
      </c>
      <c r="B111" s="12">
        <v>15985</v>
      </c>
      <c r="C111" s="674">
        <v>740</v>
      </c>
      <c r="D111" s="677">
        <v>4.6293400062558652</v>
      </c>
      <c r="E111" s="22">
        <v>15245</v>
      </c>
      <c r="F111" s="21">
        <v>95.370659993744127</v>
      </c>
    </row>
    <row r="112" spans="1:6" ht="14.85" customHeight="1">
      <c r="A112" s="151" t="s">
        <v>98</v>
      </c>
      <c r="B112" s="13">
        <v>20289</v>
      </c>
      <c r="C112" s="673">
        <v>1738</v>
      </c>
      <c r="D112" s="678">
        <v>8.5662181477647987</v>
      </c>
      <c r="E112" s="19">
        <v>18551</v>
      </c>
      <c r="F112" s="18">
        <v>91.433781852235199</v>
      </c>
    </row>
    <row r="113" spans="1:6" ht="14.85" customHeight="1" thickBot="1">
      <c r="A113" s="152" t="s">
        <v>99</v>
      </c>
      <c r="B113" s="12">
        <v>15415</v>
      </c>
      <c r="C113" s="674">
        <v>829</v>
      </c>
      <c r="D113" s="677">
        <v>5.3778786895880639</v>
      </c>
      <c r="E113" s="22">
        <v>14586</v>
      </c>
      <c r="F113" s="21">
        <v>94.622121310411927</v>
      </c>
    </row>
    <row r="114" spans="1:6" ht="14.85" customHeight="1">
      <c r="A114" s="153" t="s">
        <v>100</v>
      </c>
      <c r="B114" s="15">
        <v>488576</v>
      </c>
      <c r="C114" s="80">
        <v>27600</v>
      </c>
      <c r="D114" s="679">
        <v>5.649069950222688</v>
      </c>
      <c r="E114" s="70">
        <v>460976</v>
      </c>
      <c r="F114" s="24">
        <v>94.350930049777318</v>
      </c>
    </row>
    <row r="115" spans="1:6" ht="14.85" customHeight="1">
      <c r="A115" s="154" t="s">
        <v>101</v>
      </c>
      <c r="B115" s="16">
        <v>121124</v>
      </c>
      <c r="C115" s="675">
        <v>9020</v>
      </c>
      <c r="D115" s="680">
        <v>7.4469139064099608</v>
      </c>
      <c r="E115" s="27">
        <v>112104</v>
      </c>
      <c r="F115" s="26">
        <v>92.553086093590039</v>
      </c>
    </row>
    <row r="116" spans="1:6" ht="14.85" customHeight="1">
      <c r="A116" s="155" t="s">
        <v>102</v>
      </c>
      <c r="B116" s="156">
        <v>609700</v>
      </c>
      <c r="C116" s="398">
        <v>36620</v>
      </c>
      <c r="D116" s="681">
        <v>6.006232573396753</v>
      </c>
      <c r="E116" s="164">
        <v>573080</v>
      </c>
      <c r="F116" s="207">
        <v>93.993767426603242</v>
      </c>
    </row>
    <row r="117" spans="1:6" ht="14.85" customHeight="1">
      <c r="A117" s="1056" t="s">
        <v>575</v>
      </c>
      <c r="B117" s="1056"/>
      <c r="C117" s="1056"/>
      <c r="D117" s="1056"/>
      <c r="E117" s="1056"/>
      <c r="F117" s="1056"/>
    </row>
    <row r="118" spans="1:6" ht="36" customHeight="1">
      <c r="A118" s="1048" t="s">
        <v>726</v>
      </c>
      <c r="B118" s="1048"/>
      <c r="C118" s="1048"/>
      <c r="D118" s="1048"/>
      <c r="E118" s="1048"/>
      <c r="F118" s="1048"/>
    </row>
    <row r="119" spans="1:6" ht="14.85" customHeight="1">
      <c r="A119" s="145"/>
      <c r="B119" s="145"/>
      <c r="C119" s="145"/>
      <c r="D119" s="145"/>
      <c r="E119" s="145"/>
      <c r="F119" s="145"/>
    </row>
    <row r="120" spans="1:6" ht="26.45" customHeight="1">
      <c r="A120" s="1040">
        <v>2018</v>
      </c>
      <c r="B120" s="1040"/>
      <c r="C120" s="1040"/>
      <c r="D120" s="1040"/>
      <c r="E120" s="1040"/>
      <c r="F120" s="1040"/>
    </row>
    <row r="122" spans="1:6" ht="14.85" customHeight="1">
      <c r="A122" s="1057" t="s">
        <v>628</v>
      </c>
      <c r="B122" s="1057"/>
      <c r="C122" s="1057"/>
      <c r="D122" s="1057"/>
      <c r="E122" s="1057"/>
      <c r="F122" s="1057"/>
    </row>
    <row r="123" spans="1:6" ht="14.85" customHeight="1" thickBot="1">
      <c r="A123" s="1042" t="s">
        <v>311</v>
      </c>
      <c r="B123" s="1049" t="s">
        <v>312</v>
      </c>
      <c r="C123" s="1051" t="s">
        <v>314</v>
      </c>
      <c r="D123" s="1051"/>
      <c r="E123" s="1051"/>
      <c r="F123" s="1052"/>
    </row>
    <row r="124" spans="1:6" ht="14.85" customHeight="1" thickBot="1">
      <c r="A124" s="1043"/>
      <c r="B124" s="1050"/>
      <c r="C124" s="1053" t="s">
        <v>315</v>
      </c>
      <c r="D124" s="1053"/>
      <c r="E124" s="1051" t="s">
        <v>316</v>
      </c>
      <c r="F124" s="1052"/>
    </row>
    <row r="125" spans="1:6" ht="14.85" customHeight="1" thickBot="1">
      <c r="A125" s="1043"/>
      <c r="B125" s="1054" t="s">
        <v>313</v>
      </c>
      <c r="C125" s="1055"/>
      <c r="D125" s="737" t="s">
        <v>317</v>
      </c>
      <c r="E125" s="963" t="s">
        <v>313</v>
      </c>
      <c r="F125" s="879" t="s">
        <v>317</v>
      </c>
    </row>
    <row r="126" spans="1:6" ht="14.85" customHeight="1">
      <c r="A126" s="149" t="s">
        <v>84</v>
      </c>
      <c r="B126" s="11">
        <v>89453</v>
      </c>
      <c r="C126" s="673">
        <v>4001</v>
      </c>
      <c r="D126" s="676">
        <v>4.4727398745710039</v>
      </c>
      <c r="E126" s="673">
        <v>85452</v>
      </c>
      <c r="F126" s="18">
        <v>95.527260125428995</v>
      </c>
    </row>
    <row r="127" spans="1:6" ht="14.85" customHeight="1">
      <c r="A127" s="150" t="s">
        <v>85</v>
      </c>
      <c r="B127" s="12">
        <v>87737</v>
      </c>
      <c r="C127" s="674">
        <v>2991</v>
      </c>
      <c r="D127" s="677">
        <v>3.4090520532956448</v>
      </c>
      <c r="E127" s="674">
        <v>84746</v>
      </c>
      <c r="F127" s="21">
        <v>96.590947946704347</v>
      </c>
    </row>
    <row r="128" spans="1:6" ht="14.85" customHeight="1">
      <c r="A128" s="151" t="s">
        <v>86</v>
      </c>
      <c r="B128" s="13">
        <v>30545</v>
      </c>
      <c r="C128" s="673">
        <v>3367</v>
      </c>
      <c r="D128" s="678">
        <v>11.023080700605664</v>
      </c>
      <c r="E128" s="673">
        <v>27178</v>
      </c>
      <c r="F128" s="18">
        <v>88.976919299394339</v>
      </c>
    </row>
    <row r="129" spans="1:6" ht="14.85" customHeight="1">
      <c r="A129" s="150" t="s">
        <v>87</v>
      </c>
      <c r="B129" s="12">
        <v>16761</v>
      </c>
      <c r="C129" s="674">
        <v>984</v>
      </c>
      <c r="D129" s="677">
        <v>5.8707714336853405</v>
      </c>
      <c r="E129" s="674">
        <v>15777</v>
      </c>
      <c r="F129" s="21">
        <v>94.129228566314666</v>
      </c>
    </row>
    <row r="130" spans="1:6" ht="14.85" customHeight="1">
      <c r="A130" s="151" t="s">
        <v>88</v>
      </c>
      <c r="B130" s="13">
        <v>4757</v>
      </c>
      <c r="C130" s="673">
        <v>418</v>
      </c>
      <c r="D130" s="678">
        <v>8.7870506621820468</v>
      </c>
      <c r="E130" s="673">
        <v>4339</v>
      </c>
      <c r="F130" s="18">
        <v>91.212949337817946</v>
      </c>
    </row>
    <row r="131" spans="1:6" ht="14.85" customHeight="1">
      <c r="A131" s="150" t="s">
        <v>89</v>
      </c>
      <c r="B131" s="12">
        <v>15217</v>
      </c>
      <c r="C131" s="674">
        <v>1768</v>
      </c>
      <c r="D131" s="677">
        <v>11.618584477886575</v>
      </c>
      <c r="E131" s="674">
        <v>13449</v>
      </c>
      <c r="F131" s="21">
        <v>88.381415522113429</v>
      </c>
    </row>
    <row r="132" spans="1:6" ht="14.85" customHeight="1">
      <c r="A132" s="151" t="s">
        <v>90</v>
      </c>
      <c r="B132" s="13">
        <v>47577</v>
      </c>
      <c r="C132" s="673">
        <v>3362</v>
      </c>
      <c r="D132" s="678">
        <v>7.0664396662252766</v>
      </c>
      <c r="E132" s="673">
        <v>44215</v>
      </c>
      <c r="F132" s="18">
        <v>92.933560333774722</v>
      </c>
    </row>
    <row r="133" spans="1:6" ht="14.85" customHeight="1">
      <c r="A133" s="150" t="s">
        <v>91</v>
      </c>
      <c r="B133" s="12">
        <v>10582</v>
      </c>
      <c r="C133" s="674">
        <v>548</v>
      </c>
      <c r="D133" s="677">
        <v>5.1786051786051788</v>
      </c>
      <c r="E133" s="674">
        <v>10034</v>
      </c>
      <c r="F133" s="21">
        <v>94.821394821394819</v>
      </c>
    </row>
    <row r="134" spans="1:6" ht="14.85" customHeight="1">
      <c r="A134" s="151" t="s">
        <v>92</v>
      </c>
      <c r="B134" s="13">
        <v>52425</v>
      </c>
      <c r="C134" s="673">
        <v>2760</v>
      </c>
      <c r="D134" s="678">
        <v>5.2646638054363377</v>
      </c>
      <c r="E134" s="673">
        <v>49665</v>
      </c>
      <c r="F134" s="18">
        <v>94.735336194563658</v>
      </c>
    </row>
    <row r="135" spans="1:6" ht="14.85" customHeight="1">
      <c r="A135" s="150" t="s">
        <v>93</v>
      </c>
      <c r="B135" s="12">
        <v>114224</v>
      </c>
      <c r="C135" s="674">
        <v>5604</v>
      </c>
      <c r="D135" s="677">
        <v>4.9061493206331424</v>
      </c>
      <c r="E135" s="674">
        <v>108620</v>
      </c>
      <c r="F135" s="21">
        <v>95.093850679366852</v>
      </c>
    </row>
    <row r="136" spans="1:6" ht="14.85" customHeight="1">
      <c r="A136" s="151" t="s">
        <v>94</v>
      </c>
      <c r="B136" s="13">
        <v>30674</v>
      </c>
      <c r="C136" s="673">
        <v>1458</v>
      </c>
      <c r="D136" s="678">
        <v>4.7532111886288062</v>
      </c>
      <c r="E136" s="673">
        <v>29216</v>
      </c>
      <c r="F136" s="18">
        <v>95.246788811371204</v>
      </c>
    </row>
    <row r="137" spans="1:6" ht="14.85" customHeight="1">
      <c r="A137" s="150" t="s">
        <v>95</v>
      </c>
      <c r="B137" s="12">
        <v>6396</v>
      </c>
      <c r="C137" s="674">
        <v>289</v>
      </c>
      <c r="D137" s="677">
        <v>4.5184490306441525</v>
      </c>
      <c r="E137" s="674">
        <v>6107</v>
      </c>
      <c r="F137" s="21">
        <v>95.481550969355851</v>
      </c>
    </row>
    <row r="138" spans="1:6" ht="14.85" customHeight="1">
      <c r="A138" s="151" t="s">
        <v>96</v>
      </c>
      <c r="B138" s="13">
        <v>27455</v>
      </c>
      <c r="C138" s="673">
        <v>1786</v>
      </c>
      <c r="D138" s="678">
        <v>6.5051903114186853</v>
      </c>
      <c r="E138" s="673">
        <v>25669</v>
      </c>
      <c r="F138" s="18">
        <v>93.494809688581313</v>
      </c>
    </row>
    <row r="139" spans="1:6" ht="14.85" customHeight="1">
      <c r="A139" s="150" t="s">
        <v>97</v>
      </c>
      <c r="B139" s="12">
        <v>15665</v>
      </c>
      <c r="C139" s="674">
        <v>673</v>
      </c>
      <c r="D139" s="677">
        <v>4.2962017235876155</v>
      </c>
      <c r="E139" s="674">
        <v>14992</v>
      </c>
      <c r="F139" s="21">
        <v>95.703798276412385</v>
      </c>
    </row>
    <row r="140" spans="1:6" ht="14.85" customHeight="1">
      <c r="A140" s="151" t="s">
        <v>98</v>
      </c>
      <c r="B140" s="13">
        <v>19310</v>
      </c>
      <c r="C140" s="673">
        <v>1538</v>
      </c>
      <c r="D140" s="678">
        <v>7.9647850854479545</v>
      </c>
      <c r="E140" s="673">
        <v>17772</v>
      </c>
      <c r="F140" s="18">
        <v>92.035214914552043</v>
      </c>
    </row>
    <row r="141" spans="1:6" ht="14.85" customHeight="1" thickBot="1">
      <c r="A141" s="152" t="s">
        <v>99</v>
      </c>
      <c r="B141" s="12">
        <v>15199</v>
      </c>
      <c r="C141" s="674">
        <v>779</v>
      </c>
      <c r="D141" s="677">
        <v>5.1253371932363967</v>
      </c>
      <c r="E141" s="674">
        <v>14420</v>
      </c>
      <c r="F141" s="21">
        <v>94.874662806763595</v>
      </c>
    </row>
    <row r="142" spans="1:6" ht="14.85" customHeight="1">
      <c r="A142" s="153" t="s">
        <v>100</v>
      </c>
      <c r="B142" s="15">
        <v>467770</v>
      </c>
      <c r="C142" s="80">
        <v>24189</v>
      </c>
      <c r="D142" s="679">
        <v>5.1711311114436578</v>
      </c>
      <c r="E142" s="80">
        <v>443581</v>
      </c>
      <c r="F142" s="24">
        <v>94.828868888556343</v>
      </c>
    </row>
    <row r="143" spans="1:6" ht="14.85" customHeight="1">
      <c r="A143" s="154" t="s">
        <v>101</v>
      </c>
      <c r="B143" s="16">
        <v>116207</v>
      </c>
      <c r="C143" s="675">
        <v>8137</v>
      </c>
      <c r="D143" s="680">
        <v>7.0021599387300251</v>
      </c>
      <c r="E143" s="675">
        <v>108070</v>
      </c>
      <c r="F143" s="26">
        <v>92.997840061269983</v>
      </c>
    </row>
    <row r="144" spans="1:6" ht="14.85" customHeight="1">
      <c r="A144" s="155" t="s">
        <v>102</v>
      </c>
      <c r="B144" s="156">
        <v>583977</v>
      </c>
      <c r="C144" s="398">
        <v>32326</v>
      </c>
      <c r="D144" s="681">
        <v>5.5354919799923632</v>
      </c>
      <c r="E144" s="398">
        <v>551651</v>
      </c>
      <c r="F144" s="207">
        <v>94.464508020007642</v>
      </c>
    </row>
    <row r="145" spans="1:6" ht="14.85" customHeight="1">
      <c r="A145" s="1056" t="s">
        <v>577</v>
      </c>
      <c r="B145" s="1056"/>
      <c r="C145" s="1056"/>
      <c r="D145" s="1056"/>
      <c r="E145" s="1056"/>
      <c r="F145" s="1056"/>
    </row>
    <row r="146" spans="1:6" ht="36" customHeight="1">
      <c r="A146" s="1048" t="s">
        <v>727</v>
      </c>
      <c r="B146" s="1048"/>
      <c r="C146" s="1048"/>
      <c r="D146" s="1048"/>
      <c r="E146" s="1048"/>
      <c r="F146" s="1048"/>
    </row>
    <row r="147" spans="1:6" ht="14.85" customHeight="1">
      <c r="A147" s="145"/>
      <c r="B147" s="145"/>
      <c r="C147" s="145"/>
      <c r="D147" s="145"/>
      <c r="E147" s="145"/>
      <c r="F147" s="145"/>
    </row>
    <row r="148" spans="1:6" ht="14.85" customHeight="1">
      <c r="A148" s="145"/>
      <c r="B148" s="145"/>
      <c r="C148" s="145"/>
      <c r="D148" s="145"/>
      <c r="E148" s="145"/>
      <c r="F148" s="145"/>
    </row>
  </sheetData>
  <mergeCells count="55">
    <mergeCell ref="A3:F3"/>
    <mergeCell ref="A6:A8"/>
    <mergeCell ref="B6:B7"/>
    <mergeCell ref="C6:F6"/>
    <mergeCell ref="C7:D7"/>
    <mergeCell ref="E7:F7"/>
    <mergeCell ref="B8:C8"/>
    <mergeCell ref="A5:F5"/>
    <mergeCell ref="A28:F28"/>
    <mergeCell ref="A29:F29"/>
    <mergeCell ref="A33:F33"/>
    <mergeCell ref="A36:A38"/>
    <mergeCell ref="B36:B37"/>
    <mergeCell ref="C36:F36"/>
    <mergeCell ref="C37:D37"/>
    <mergeCell ref="E37:F37"/>
    <mergeCell ref="B38:C38"/>
    <mergeCell ref="A35:F35"/>
    <mergeCell ref="A31:F31"/>
    <mergeCell ref="A30:F30"/>
    <mergeCell ref="A58:F58"/>
    <mergeCell ref="A59:F59"/>
    <mergeCell ref="A63:F63"/>
    <mergeCell ref="A66:A68"/>
    <mergeCell ref="B66:B67"/>
    <mergeCell ref="C66:F66"/>
    <mergeCell ref="C67:D67"/>
    <mergeCell ref="E67:F67"/>
    <mergeCell ref="B68:C68"/>
    <mergeCell ref="A65:F65"/>
    <mergeCell ref="A61:F61"/>
    <mergeCell ref="A60:F60"/>
    <mergeCell ref="A146:F146"/>
    <mergeCell ref="A88:F88"/>
    <mergeCell ref="A89:F89"/>
    <mergeCell ref="A92:F92"/>
    <mergeCell ref="A95:A97"/>
    <mergeCell ref="B95:B96"/>
    <mergeCell ref="C95:F95"/>
    <mergeCell ref="C96:D96"/>
    <mergeCell ref="E96:F96"/>
    <mergeCell ref="B97:C97"/>
    <mergeCell ref="A94:F94"/>
    <mergeCell ref="A90:F90"/>
    <mergeCell ref="A145:F145"/>
    <mergeCell ref="A117:F117"/>
    <mergeCell ref="A120:F120"/>
    <mergeCell ref="A122:F122"/>
    <mergeCell ref="A118:F118"/>
    <mergeCell ref="B123:B124"/>
    <mergeCell ref="C123:F123"/>
    <mergeCell ref="C124:D124"/>
    <mergeCell ref="E124:F124"/>
    <mergeCell ref="A123:A125"/>
    <mergeCell ref="B125:C125"/>
  </mergeCells>
  <hyperlinks>
    <hyperlink ref="A1" location="Inhalt!A1" display="Zurück zum Inhalt" xr:uid="{00000000-0004-0000-0200-000000000000}"/>
  </hyperlinks>
  <pageMargins left="0.7" right="0.7" top="0.78740157499999996" bottom="0.78740157499999996"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Tabelle26"/>
  <dimension ref="A1:M136"/>
  <sheetViews>
    <sheetView zoomScale="80" zoomScaleNormal="80" workbookViewId="0">
      <pane xSplit="1" topLeftCell="B1" activePane="topRight" state="frozen"/>
      <selection pane="topRight"/>
    </sheetView>
  </sheetViews>
  <sheetFormatPr baseColWidth="10" defaultColWidth="10.625" defaultRowHeight="15"/>
  <cols>
    <col min="1" max="1" width="23.5" style="583" customWidth="1"/>
    <col min="2" max="13" width="11.125" style="583" customWidth="1"/>
    <col min="14" max="16384" width="10.625" style="583"/>
  </cols>
  <sheetData>
    <row r="1" spans="1:13">
      <c r="A1" s="488" t="s">
        <v>688</v>
      </c>
      <c r="C1" s="586"/>
      <c r="E1" s="586"/>
      <c r="H1" s="586"/>
      <c r="J1" s="586"/>
    </row>
    <row r="3" spans="1:13" ht="24" customHeight="1">
      <c r="A3" s="1040">
        <v>2022</v>
      </c>
      <c r="B3" s="1040"/>
      <c r="C3" s="1040"/>
      <c r="D3" s="1040"/>
      <c r="E3" s="1040"/>
      <c r="F3" s="1040"/>
      <c r="G3" s="1040"/>
      <c r="H3" s="1040"/>
      <c r="I3" s="1040"/>
      <c r="J3" s="1040"/>
      <c r="K3" s="1040"/>
      <c r="L3" s="1040"/>
      <c r="M3" s="1040"/>
    </row>
    <row r="5" spans="1:13" ht="33" customHeight="1">
      <c r="A5" s="1158" t="s">
        <v>839</v>
      </c>
      <c r="B5" s="1158"/>
      <c r="C5" s="1158"/>
      <c r="D5" s="1158"/>
      <c r="E5" s="1158"/>
      <c r="F5" s="1158"/>
      <c r="G5" s="1158"/>
      <c r="H5" s="1158"/>
      <c r="I5" s="1158"/>
      <c r="J5" s="1158"/>
      <c r="K5" s="1158"/>
      <c r="L5" s="1158"/>
      <c r="M5" s="1158"/>
    </row>
    <row r="6" spans="1:13" ht="14.65" customHeight="1">
      <c r="A6" s="1109" t="s">
        <v>311</v>
      </c>
      <c r="B6" s="1229" t="s">
        <v>555</v>
      </c>
      <c r="C6" s="1230"/>
      <c r="D6" s="1230"/>
      <c r="E6" s="1230"/>
      <c r="F6" s="1230"/>
      <c r="G6" s="1230"/>
      <c r="H6" s="1230"/>
      <c r="I6" s="1230"/>
      <c r="J6" s="1230"/>
      <c r="K6" s="1230"/>
      <c r="L6" s="1230"/>
      <c r="M6" s="1231"/>
    </row>
    <row r="7" spans="1:13">
      <c r="A7" s="1110"/>
      <c r="B7" s="1229" t="s">
        <v>312</v>
      </c>
      <c r="C7" s="1230"/>
      <c r="D7" s="1230"/>
      <c r="E7" s="1232"/>
      <c r="F7" s="1229" t="s">
        <v>556</v>
      </c>
      <c r="G7" s="1230"/>
      <c r="H7" s="1230"/>
      <c r="I7" s="1232"/>
      <c r="J7" s="1229" t="s">
        <v>557</v>
      </c>
      <c r="K7" s="1230"/>
      <c r="L7" s="1230"/>
      <c r="M7" s="1231"/>
    </row>
    <row r="8" spans="1:13">
      <c r="A8" s="1110"/>
      <c r="B8" s="1243" t="s">
        <v>312</v>
      </c>
      <c r="C8" s="1235" t="s">
        <v>314</v>
      </c>
      <c r="D8" s="1236"/>
      <c r="E8" s="1237"/>
      <c r="F8" s="1245" t="s">
        <v>312</v>
      </c>
      <c r="G8" s="1235" t="s">
        <v>314</v>
      </c>
      <c r="H8" s="1236"/>
      <c r="I8" s="1237"/>
      <c r="J8" s="1245" t="s">
        <v>312</v>
      </c>
      <c r="K8" s="1235" t="s">
        <v>314</v>
      </c>
      <c r="L8" s="1236"/>
      <c r="M8" s="1238"/>
    </row>
    <row r="9" spans="1:13" ht="57" customHeight="1">
      <c r="A9" s="1110"/>
      <c r="B9" s="1244"/>
      <c r="C9" s="864" t="s">
        <v>558</v>
      </c>
      <c r="D9" s="859" t="s">
        <v>559</v>
      </c>
      <c r="E9" s="865" t="s">
        <v>560</v>
      </c>
      <c r="F9" s="1244"/>
      <c r="G9" s="860" t="s">
        <v>558</v>
      </c>
      <c r="H9" s="866" t="s">
        <v>559</v>
      </c>
      <c r="I9" s="865" t="s">
        <v>560</v>
      </c>
      <c r="J9" s="1244"/>
      <c r="K9" s="860" t="s">
        <v>558</v>
      </c>
      <c r="L9" s="867" t="s">
        <v>559</v>
      </c>
      <c r="M9" s="868" t="s">
        <v>560</v>
      </c>
    </row>
    <row r="10" spans="1:13" ht="14.45" customHeight="1" thickBot="1">
      <c r="A10" s="1111"/>
      <c r="B10" s="861" t="s">
        <v>313</v>
      </c>
      <c r="C10" s="1246" t="s">
        <v>561</v>
      </c>
      <c r="D10" s="1246"/>
      <c r="E10" s="1247"/>
      <c r="F10" s="414" t="s">
        <v>313</v>
      </c>
      <c r="G10" s="1239" t="s">
        <v>561</v>
      </c>
      <c r="H10" s="1240"/>
      <c r="I10" s="1241"/>
      <c r="J10" s="414" t="s">
        <v>313</v>
      </c>
      <c r="K10" s="1248" t="s">
        <v>561</v>
      </c>
      <c r="L10" s="1246"/>
      <c r="M10" s="1249"/>
    </row>
    <row r="11" spans="1:13" ht="14.45" customHeight="1">
      <c r="A11" s="208" t="s">
        <v>84</v>
      </c>
      <c r="B11" s="836">
        <v>55913</v>
      </c>
      <c r="C11" s="19">
        <v>3409.066066066066</v>
      </c>
      <c r="D11" s="68">
        <v>3763.0717360114777</v>
      </c>
      <c r="E11" s="93">
        <v>4251.494318181818</v>
      </c>
      <c r="F11" s="836">
        <v>6166</v>
      </c>
      <c r="G11" s="19">
        <v>3453.943113772455</v>
      </c>
      <c r="H11" s="19">
        <v>3822.9576271186443</v>
      </c>
      <c r="I11" s="93">
        <v>4378.7738095238092</v>
      </c>
      <c r="J11" s="836">
        <v>49747</v>
      </c>
      <c r="K11" s="19">
        <v>3403.969899665552</v>
      </c>
      <c r="L11" s="19">
        <v>3753.3893442622953</v>
      </c>
      <c r="M11" s="19">
        <v>4232.363166953528</v>
      </c>
    </row>
    <row r="12" spans="1:13" ht="14.45" customHeight="1">
      <c r="A12" s="209" t="s">
        <v>85</v>
      </c>
      <c r="B12" s="837">
        <v>53341</v>
      </c>
      <c r="C12" s="22">
        <v>3143.2196866485015</v>
      </c>
      <c r="D12" s="59">
        <v>3618.8833333333332</v>
      </c>
      <c r="E12" s="94">
        <v>4200.9020979020979</v>
      </c>
      <c r="F12" s="837">
        <v>5841</v>
      </c>
      <c r="G12" s="22">
        <v>3255.9611650485435</v>
      </c>
      <c r="H12" s="22">
        <v>3784.0271317829456</v>
      </c>
      <c r="I12" s="94">
        <v>4546.8028169014087</v>
      </c>
      <c r="J12" s="837">
        <v>47500</v>
      </c>
      <c r="K12" s="22">
        <v>3134.3202247191011</v>
      </c>
      <c r="L12" s="22">
        <v>3602.8230088495575</v>
      </c>
      <c r="M12" s="22">
        <v>4154.8697478991598</v>
      </c>
    </row>
    <row r="13" spans="1:13" ht="14.45" customHeight="1">
      <c r="A13" s="210" t="s">
        <v>86</v>
      </c>
      <c r="B13" s="838">
        <v>23958</v>
      </c>
      <c r="C13" s="19">
        <v>3140.2423664122139</v>
      </c>
      <c r="D13" s="68">
        <v>3630.1723300970875</v>
      </c>
      <c r="E13" s="93">
        <v>4185.462871287129</v>
      </c>
      <c r="F13" s="838">
        <v>4672</v>
      </c>
      <c r="G13" s="19">
        <v>3121.9285714285716</v>
      </c>
      <c r="H13" s="68">
        <v>3592.8076923076924</v>
      </c>
      <c r="I13" s="93">
        <v>3999.3505747126437</v>
      </c>
      <c r="J13" s="838">
        <v>19286</v>
      </c>
      <c r="K13" s="19">
        <v>3144.8317422434366</v>
      </c>
      <c r="L13" s="68">
        <v>3640.4525316455697</v>
      </c>
      <c r="M13" s="19">
        <v>4252.2307692307695</v>
      </c>
    </row>
    <row r="14" spans="1:13" ht="14.45" customHeight="1">
      <c r="A14" s="209" t="s">
        <v>87</v>
      </c>
      <c r="B14" s="837">
        <v>7644</v>
      </c>
      <c r="C14" s="22">
        <v>3040.556818181818</v>
      </c>
      <c r="D14" s="59">
        <v>3516.8461538461538</v>
      </c>
      <c r="E14" s="94">
        <v>4118.5327868852455</v>
      </c>
      <c r="F14" s="837">
        <v>1727</v>
      </c>
      <c r="G14" s="22">
        <v>2969.5972222222222</v>
      </c>
      <c r="H14" s="22">
        <v>3473.2777777777778</v>
      </c>
      <c r="I14" s="94">
        <v>4007.53125</v>
      </c>
      <c r="J14" s="837">
        <v>5917</v>
      </c>
      <c r="K14" s="22">
        <v>3058.6451612903224</v>
      </c>
      <c r="L14" s="22">
        <v>3530.3387096774195</v>
      </c>
      <c r="M14" s="22">
        <v>4147.103260869565</v>
      </c>
    </row>
    <row r="15" spans="1:13" ht="14.45" customHeight="1">
      <c r="A15" s="210" t="s">
        <v>88</v>
      </c>
      <c r="B15" s="838">
        <v>2980</v>
      </c>
      <c r="C15" s="19">
        <v>3170.5</v>
      </c>
      <c r="D15" s="68">
        <v>3661.2526881720432</v>
      </c>
      <c r="E15" s="93">
        <v>4154.0714285714284</v>
      </c>
      <c r="F15" s="838">
        <v>623</v>
      </c>
      <c r="G15" s="19">
        <v>3249.25</v>
      </c>
      <c r="H15" s="68">
        <v>3738.4032258064517</v>
      </c>
      <c r="I15" s="93">
        <v>4301.8888888888887</v>
      </c>
      <c r="J15" s="838">
        <v>2357</v>
      </c>
      <c r="K15" s="19">
        <v>3155.8879310344828</v>
      </c>
      <c r="L15" s="68">
        <v>3636.3910891089108</v>
      </c>
      <c r="M15" s="19">
        <v>4116.2258064516127</v>
      </c>
    </row>
    <row r="16" spans="1:13" ht="14.45" customHeight="1">
      <c r="A16" s="209" t="s">
        <v>89</v>
      </c>
      <c r="B16" s="837">
        <v>9533</v>
      </c>
      <c r="C16" s="22">
        <v>3082.2087155963304</v>
      </c>
      <c r="D16" s="59">
        <v>3559.875</v>
      </c>
      <c r="E16" s="94">
        <v>4118.610795454545</v>
      </c>
      <c r="F16" s="837">
        <v>1919</v>
      </c>
      <c r="G16" s="22">
        <v>3181.9024390243903</v>
      </c>
      <c r="H16" s="22">
        <v>3625.878787878788</v>
      </c>
      <c r="I16" s="94">
        <v>4154.7763157894733</v>
      </c>
      <c r="J16" s="837">
        <v>7614</v>
      </c>
      <c r="K16" s="22">
        <v>3055.5</v>
      </c>
      <c r="L16" s="22">
        <v>3542.1267942583731</v>
      </c>
      <c r="M16" s="22">
        <v>4102.772727272727</v>
      </c>
    </row>
    <row r="17" spans="1:13" ht="14.45" customHeight="1">
      <c r="A17" s="210" t="s">
        <v>90</v>
      </c>
      <c r="B17" s="838">
        <v>27167</v>
      </c>
      <c r="C17" s="19">
        <v>3372.6662030598054</v>
      </c>
      <c r="D17" s="68">
        <v>3794.3098495212039</v>
      </c>
      <c r="E17" s="93">
        <v>4400.7358490566039</v>
      </c>
      <c r="F17" s="838">
        <v>4382</v>
      </c>
      <c r="G17" s="19">
        <v>3468.6603773584907</v>
      </c>
      <c r="H17" s="19">
        <v>3875.3344370860927</v>
      </c>
      <c r="I17" s="93">
        <v>4462.772727272727</v>
      </c>
      <c r="J17" s="838">
        <v>22785</v>
      </c>
      <c r="K17" s="19">
        <v>3356.4318555008208</v>
      </c>
      <c r="L17" s="19">
        <v>3777.1914191419141</v>
      </c>
      <c r="M17" s="19">
        <v>4387.571917808219</v>
      </c>
    </row>
    <row r="18" spans="1:13" ht="14.45" customHeight="1">
      <c r="A18" s="209" t="s">
        <v>91</v>
      </c>
      <c r="B18" s="837">
        <v>5288</v>
      </c>
      <c r="C18" s="22">
        <v>2901.340336134454</v>
      </c>
      <c r="D18" s="59">
        <v>3351.1369426751594</v>
      </c>
      <c r="E18" s="94">
        <v>3874.6176470588234</v>
      </c>
      <c r="F18" s="837">
        <v>958</v>
      </c>
      <c r="G18" s="22">
        <v>2976.4615384615386</v>
      </c>
      <c r="H18" s="22">
        <v>3352.2857142857142</v>
      </c>
      <c r="I18" s="94">
        <v>3820.2368421052633</v>
      </c>
      <c r="J18" s="837">
        <v>4330</v>
      </c>
      <c r="K18" s="22">
        <v>2884.0648148148148</v>
      </c>
      <c r="L18" s="22">
        <v>3350.8875968992247</v>
      </c>
      <c r="M18" s="22">
        <v>3888</v>
      </c>
    </row>
    <row r="19" spans="1:13" ht="14.45" customHeight="1">
      <c r="A19" s="210" t="s">
        <v>92</v>
      </c>
      <c r="B19" s="838">
        <v>24643</v>
      </c>
      <c r="C19" s="19">
        <v>3255.2954545454545</v>
      </c>
      <c r="D19" s="68">
        <v>3655.8674351585014</v>
      </c>
      <c r="E19" s="93">
        <v>4254.0120845921447</v>
      </c>
      <c r="F19" s="838">
        <v>4434</v>
      </c>
      <c r="G19" s="19">
        <v>3300.8333333333335</v>
      </c>
      <c r="H19" s="19">
        <v>3779.5983606557379</v>
      </c>
      <c r="I19" s="93">
        <v>4535.5</v>
      </c>
      <c r="J19" s="838">
        <v>20209</v>
      </c>
      <c r="K19" s="19">
        <v>3246.9770354906054</v>
      </c>
      <c r="L19" s="19">
        <v>3636.5036275695284</v>
      </c>
      <c r="M19" s="19">
        <v>4188.2349624060153</v>
      </c>
    </row>
    <row r="20" spans="1:13" ht="14.45" customHeight="1">
      <c r="A20" s="209" t="s">
        <v>93</v>
      </c>
      <c r="B20" s="837">
        <v>91919</v>
      </c>
      <c r="C20" s="22">
        <v>3269.3279857397506</v>
      </c>
      <c r="D20" s="59">
        <v>3675.406402096593</v>
      </c>
      <c r="E20" s="94">
        <v>4242.1020471464017</v>
      </c>
      <c r="F20" s="837">
        <v>12662</v>
      </c>
      <c r="G20" s="22">
        <v>3334.3888888888887</v>
      </c>
      <c r="H20" s="22">
        <v>3774.9382022471909</v>
      </c>
      <c r="I20" s="94">
        <v>4493.1948051948048</v>
      </c>
      <c r="J20" s="837">
        <v>79257</v>
      </c>
      <c r="K20" s="22">
        <v>3257.607676630435</v>
      </c>
      <c r="L20" s="22">
        <v>3660.9574468085107</v>
      </c>
      <c r="M20" s="22">
        <v>4211.4771126760561</v>
      </c>
    </row>
    <row r="21" spans="1:13" ht="14.45" customHeight="1">
      <c r="A21" s="210" t="s">
        <v>94</v>
      </c>
      <c r="B21" s="838">
        <v>19527</v>
      </c>
      <c r="C21" s="19">
        <v>3449.3164451827242</v>
      </c>
      <c r="D21" s="68">
        <v>3801.5696821515894</v>
      </c>
      <c r="E21" s="93">
        <v>4337.4803695150113</v>
      </c>
      <c r="F21" s="838">
        <v>2674</v>
      </c>
      <c r="G21" s="19">
        <v>3497.375</v>
      </c>
      <c r="H21" s="19">
        <v>3862.0789473684213</v>
      </c>
      <c r="I21" s="93">
        <v>4521.59375</v>
      </c>
      <c r="J21" s="838">
        <v>16853</v>
      </c>
      <c r="K21" s="19">
        <v>3444.2028301886794</v>
      </c>
      <c r="L21" s="19">
        <v>3789.4076576576576</v>
      </c>
      <c r="M21" s="19">
        <v>4318.8354591836733</v>
      </c>
    </row>
    <row r="22" spans="1:13" ht="14.45" customHeight="1">
      <c r="A22" s="209" t="s">
        <v>95</v>
      </c>
      <c r="B22" s="837">
        <v>5598</v>
      </c>
      <c r="C22" s="22">
        <v>3317.1149068322979</v>
      </c>
      <c r="D22" s="59">
        <v>3657.9675324675327</v>
      </c>
      <c r="E22" s="94">
        <v>4158.2868852459014</v>
      </c>
      <c r="F22" s="837">
        <v>755</v>
      </c>
      <c r="G22" s="22">
        <v>3416.125</v>
      </c>
      <c r="H22" s="22">
        <v>3807.8529411764707</v>
      </c>
      <c r="I22" s="94">
        <v>4421.75</v>
      </c>
      <c r="J22" s="837">
        <v>4843</v>
      </c>
      <c r="K22" s="22">
        <v>3304.5798611111113</v>
      </c>
      <c r="L22" s="22">
        <v>3643.2740863787376</v>
      </c>
      <c r="M22" s="22">
        <v>4111.4177215189875</v>
      </c>
    </row>
    <row r="23" spans="1:13" ht="14.45" customHeight="1">
      <c r="A23" s="210" t="s">
        <v>96</v>
      </c>
      <c r="B23" s="838">
        <v>9014</v>
      </c>
      <c r="C23" s="19">
        <v>3108.9722222222222</v>
      </c>
      <c r="D23" s="68">
        <v>3629.5254237288136</v>
      </c>
      <c r="E23" s="93">
        <v>4262.2521367521367</v>
      </c>
      <c r="F23" s="838">
        <v>1730</v>
      </c>
      <c r="G23" s="19">
        <v>3011.6842105263158</v>
      </c>
      <c r="H23" s="68">
        <v>3543.9210526315787</v>
      </c>
      <c r="I23" s="93">
        <v>4171.152173913043</v>
      </c>
      <c r="J23" s="838">
        <v>7284</v>
      </c>
      <c r="K23" s="19">
        <v>3133.9507042253522</v>
      </c>
      <c r="L23" s="68">
        <v>3651.0952380952381</v>
      </c>
      <c r="M23" s="19">
        <v>4281.5679611650485</v>
      </c>
    </row>
    <row r="24" spans="1:13" ht="14.45" customHeight="1">
      <c r="A24" s="209" t="s">
        <v>97</v>
      </c>
      <c r="B24" s="837">
        <v>6124</v>
      </c>
      <c r="C24" s="22">
        <v>3020.4404761904761</v>
      </c>
      <c r="D24" s="59">
        <v>3496.9516129032259</v>
      </c>
      <c r="E24" s="94">
        <v>4114.9230769230771</v>
      </c>
      <c r="F24" s="837">
        <v>1186</v>
      </c>
      <c r="G24" s="22">
        <v>2974.1111111111113</v>
      </c>
      <c r="H24" s="22">
        <v>3418.4487179487178</v>
      </c>
      <c r="I24" s="94">
        <v>3933.4545454545455</v>
      </c>
      <c r="J24" s="837">
        <v>4938</v>
      </c>
      <c r="K24" s="22">
        <v>3031.8524590163934</v>
      </c>
      <c r="L24" s="22">
        <v>3521.4302325581393</v>
      </c>
      <c r="M24" s="22">
        <v>4153</v>
      </c>
    </row>
    <row r="25" spans="1:13" ht="14.45" customHeight="1">
      <c r="A25" s="210" t="s">
        <v>98</v>
      </c>
      <c r="B25" s="838">
        <v>11830</v>
      </c>
      <c r="C25" s="19">
        <v>3148.5290456431535</v>
      </c>
      <c r="D25" s="68">
        <v>3577.7853185595568</v>
      </c>
      <c r="E25" s="93">
        <v>4077.7196261682243</v>
      </c>
      <c r="F25" s="838">
        <v>3048</v>
      </c>
      <c r="G25" s="19">
        <v>3177.5270270270271</v>
      </c>
      <c r="H25" s="19">
        <v>3623.4729729729729</v>
      </c>
      <c r="I25" s="93">
        <v>4182.3965517241377</v>
      </c>
      <c r="J25" s="838">
        <v>8782</v>
      </c>
      <c r="K25" s="19">
        <v>3136.6731843575417</v>
      </c>
      <c r="L25" s="19">
        <v>3560.8321033210332</v>
      </c>
      <c r="M25" s="19">
        <v>4038.4496402877699</v>
      </c>
    </row>
    <row r="26" spans="1:13" ht="14.45" customHeight="1" thickBot="1">
      <c r="A26" s="209" t="s">
        <v>99</v>
      </c>
      <c r="B26" s="837">
        <v>6715</v>
      </c>
      <c r="C26" s="22">
        <v>3083.3125</v>
      </c>
      <c r="D26" s="59">
        <v>3524.2309644670049</v>
      </c>
      <c r="E26" s="94">
        <v>4061.92578125</v>
      </c>
      <c r="F26" s="837">
        <v>1090</v>
      </c>
      <c r="G26" s="22">
        <v>3066.9285714285716</v>
      </c>
      <c r="H26" s="59">
        <v>3471.712121212121</v>
      </c>
      <c r="I26" s="94">
        <v>3998.9375</v>
      </c>
      <c r="J26" s="837">
        <v>5625</v>
      </c>
      <c r="K26" s="22">
        <v>3087.1610738255035</v>
      </c>
      <c r="L26" s="59">
        <v>3536.1012658227846</v>
      </c>
      <c r="M26" s="22">
        <v>4070.2072072072074</v>
      </c>
    </row>
    <row r="27" spans="1:13" ht="14.45" customHeight="1">
      <c r="A27" s="415" t="s">
        <v>102</v>
      </c>
      <c r="B27" s="869">
        <v>361194</v>
      </c>
      <c r="C27" s="416">
        <v>3236.8879674306395</v>
      </c>
      <c r="D27" s="417">
        <v>3673.7839173405209</v>
      </c>
      <c r="E27" s="418">
        <v>4231</v>
      </c>
      <c r="F27" s="869">
        <v>53867</v>
      </c>
      <c r="G27" s="870">
        <v>3267.0723425196852</v>
      </c>
      <c r="H27" s="419">
        <v>3725.1340652029276</v>
      </c>
      <c r="I27" s="420">
        <v>4354.3156077348067</v>
      </c>
      <c r="J27" s="869">
        <v>307327</v>
      </c>
      <c r="K27" s="870">
        <v>3231.6786153575822</v>
      </c>
      <c r="L27" s="419">
        <v>3665.6728986563899</v>
      </c>
      <c r="M27" s="421">
        <v>4210.36007251303</v>
      </c>
    </row>
    <row r="28" spans="1:13" ht="14.45" customHeight="1">
      <c r="A28" s="1226" t="s">
        <v>607</v>
      </c>
      <c r="B28" s="1226"/>
      <c r="C28" s="1226"/>
      <c r="D28" s="1226"/>
      <c r="E28" s="1226"/>
      <c r="F28" s="1226"/>
      <c r="G28" s="1226"/>
      <c r="H28" s="1226"/>
      <c r="I28" s="1226"/>
      <c r="J28" s="1226"/>
      <c r="K28" s="1226"/>
      <c r="L28" s="1226"/>
      <c r="M28" s="1226"/>
    </row>
    <row r="29" spans="1:13" ht="14.45" customHeight="1">
      <c r="A29" s="1226" t="s">
        <v>562</v>
      </c>
      <c r="B29" s="1226"/>
      <c r="C29" s="1226"/>
      <c r="D29" s="1226"/>
      <c r="E29" s="1226"/>
      <c r="F29" s="1226"/>
      <c r="G29" s="1226"/>
      <c r="H29" s="1226"/>
      <c r="I29" s="1226"/>
      <c r="J29" s="1226"/>
      <c r="K29" s="1226"/>
      <c r="L29" s="1226"/>
      <c r="M29" s="1226"/>
    </row>
    <row r="30" spans="1:13" ht="14.45" customHeight="1">
      <c r="A30" s="1226" t="s">
        <v>829</v>
      </c>
      <c r="B30" s="1226"/>
      <c r="C30" s="1226"/>
      <c r="D30" s="1226"/>
      <c r="E30" s="1226"/>
      <c r="F30" s="1226"/>
      <c r="G30" s="1226"/>
      <c r="H30" s="1226"/>
      <c r="I30" s="1226"/>
      <c r="J30" s="1226"/>
      <c r="K30" s="1226"/>
      <c r="L30" s="1226"/>
      <c r="M30" s="1226"/>
    </row>
    <row r="32" spans="1:13" ht="24" customHeight="1">
      <c r="A32" s="1040">
        <v>2021</v>
      </c>
      <c r="B32" s="1040"/>
      <c r="C32" s="1040"/>
      <c r="D32" s="1040"/>
      <c r="E32" s="1040"/>
      <c r="F32" s="1040"/>
      <c r="G32" s="1040"/>
      <c r="H32" s="1040"/>
      <c r="I32" s="1040"/>
      <c r="J32" s="1040"/>
      <c r="K32" s="1040"/>
      <c r="L32" s="1040"/>
      <c r="M32" s="1040"/>
    </row>
    <row r="33" spans="1:13">
      <c r="A33" s="143"/>
      <c r="C33" s="586"/>
      <c r="E33" s="586"/>
      <c r="H33" s="586"/>
      <c r="J33" s="586"/>
    </row>
    <row r="34" spans="1:13" ht="29.25" customHeight="1">
      <c r="A34" s="1158" t="s">
        <v>637</v>
      </c>
      <c r="B34" s="1158"/>
      <c r="C34" s="1158"/>
      <c r="D34" s="1158"/>
      <c r="E34" s="1158"/>
      <c r="F34" s="1158"/>
      <c r="G34" s="1158"/>
      <c r="H34" s="1158"/>
      <c r="I34" s="1158"/>
      <c r="J34" s="1158"/>
      <c r="K34" s="1158"/>
      <c r="L34" s="1158"/>
      <c r="M34" s="1158"/>
    </row>
    <row r="35" spans="1:13" ht="15" customHeight="1">
      <c r="A35" s="1109" t="s">
        <v>311</v>
      </c>
      <c r="B35" s="1229" t="s">
        <v>555</v>
      </c>
      <c r="C35" s="1230"/>
      <c r="D35" s="1230"/>
      <c r="E35" s="1230"/>
      <c r="F35" s="1230"/>
      <c r="G35" s="1230"/>
      <c r="H35" s="1230"/>
      <c r="I35" s="1230"/>
      <c r="J35" s="1230"/>
      <c r="K35" s="1230"/>
      <c r="L35" s="1230"/>
      <c r="M35" s="1231"/>
    </row>
    <row r="36" spans="1:13" ht="15" customHeight="1">
      <c r="A36" s="1110"/>
      <c r="B36" s="1229" t="s">
        <v>312</v>
      </c>
      <c r="C36" s="1230"/>
      <c r="D36" s="1230"/>
      <c r="E36" s="1232"/>
      <c r="F36" s="1229" t="s">
        <v>556</v>
      </c>
      <c r="G36" s="1230"/>
      <c r="H36" s="1230"/>
      <c r="I36" s="1232"/>
      <c r="J36" s="1229" t="s">
        <v>557</v>
      </c>
      <c r="K36" s="1230"/>
      <c r="L36" s="1230"/>
      <c r="M36" s="1231"/>
    </row>
    <row r="37" spans="1:13">
      <c r="A37" s="1110"/>
      <c r="B37" s="1233" t="s">
        <v>312</v>
      </c>
      <c r="C37" s="1235" t="s">
        <v>314</v>
      </c>
      <c r="D37" s="1236"/>
      <c r="E37" s="1237"/>
      <c r="F37" s="1233" t="s">
        <v>312</v>
      </c>
      <c r="G37" s="1235" t="s">
        <v>314</v>
      </c>
      <c r="H37" s="1236"/>
      <c r="I37" s="1237"/>
      <c r="J37" s="1233" t="s">
        <v>312</v>
      </c>
      <c r="K37" s="1235" t="s">
        <v>314</v>
      </c>
      <c r="L37" s="1236"/>
      <c r="M37" s="1238"/>
    </row>
    <row r="38" spans="1:13" ht="57" customHeight="1">
      <c r="A38" s="1110"/>
      <c r="B38" s="1234"/>
      <c r="C38" s="864" t="s">
        <v>558</v>
      </c>
      <c r="D38" s="859" t="s">
        <v>559</v>
      </c>
      <c r="E38" s="865" t="s">
        <v>560</v>
      </c>
      <c r="F38" s="1234"/>
      <c r="G38" s="860" t="s">
        <v>558</v>
      </c>
      <c r="H38" s="866" t="s">
        <v>559</v>
      </c>
      <c r="I38" s="865" t="s">
        <v>560</v>
      </c>
      <c r="J38" s="1234"/>
      <c r="K38" s="860" t="s">
        <v>558</v>
      </c>
      <c r="L38" s="867" t="s">
        <v>559</v>
      </c>
      <c r="M38" s="868" t="s">
        <v>560</v>
      </c>
    </row>
    <row r="39" spans="1:13" ht="14.45" customHeight="1" thickBot="1">
      <c r="A39" s="1111"/>
      <c r="B39" s="861" t="s">
        <v>313</v>
      </c>
      <c r="C39" s="1239" t="s">
        <v>561</v>
      </c>
      <c r="D39" s="1240"/>
      <c r="E39" s="1241"/>
      <c r="F39" s="871" t="s">
        <v>313</v>
      </c>
      <c r="G39" s="1240" t="s">
        <v>561</v>
      </c>
      <c r="H39" s="1240"/>
      <c r="I39" s="1241"/>
      <c r="J39" s="414" t="s">
        <v>313</v>
      </c>
      <c r="K39" s="1239" t="s">
        <v>561</v>
      </c>
      <c r="L39" s="1240"/>
      <c r="M39" s="1242"/>
    </row>
    <row r="40" spans="1:13" ht="14.45" customHeight="1">
      <c r="A40" s="208" t="s">
        <v>84</v>
      </c>
      <c r="B40" s="836">
        <v>55176</v>
      </c>
      <c r="C40" s="19">
        <v>3278.7059380922301</v>
      </c>
      <c r="D40" s="68">
        <v>3608.3710289236606</v>
      </c>
      <c r="E40" s="93">
        <v>4096.5881934566141</v>
      </c>
      <c r="F40" s="838">
        <v>5851</v>
      </c>
      <c r="G40" s="19">
        <v>3303.7284768211921</v>
      </c>
      <c r="H40" s="19">
        <v>3654.2564766839378</v>
      </c>
      <c r="I40" s="93">
        <v>4254.363636363636</v>
      </c>
      <c r="J40" s="836">
        <v>49325</v>
      </c>
      <c r="K40" s="19">
        <v>3275.8261636107195</v>
      </c>
      <c r="L40" s="19">
        <v>3603.748956158664</v>
      </c>
      <c r="M40" s="19">
        <v>4075.9296235679212</v>
      </c>
    </row>
    <row r="41" spans="1:13" ht="14.45" customHeight="1">
      <c r="A41" s="209" t="s">
        <v>85</v>
      </c>
      <c r="B41" s="837">
        <v>52312</v>
      </c>
      <c r="C41" s="22">
        <v>3040.1437448218726</v>
      </c>
      <c r="D41" s="59">
        <v>3500.5715819613456</v>
      </c>
      <c r="E41" s="94">
        <v>4088.7179675994107</v>
      </c>
      <c r="F41" s="837">
        <v>5666</v>
      </c>
      <c r="G41" s="22">
        <v>3130.0045045045044</v>
      </c>
      <c r="H41" s="22">
        <v>3665.4350649350649</v>
      </c>
      <c r="I41" s="94">
        <v>4459.2209302325582</v>
      </c>
      <c r="J41" s="837">
        <v>46646</v>
      </c>
      <c r="K41" s="22">
        <v>3032.4114963503648</v>
      </c>
      <c r="L41" s="22">
        <v>3484.8208092485547</v>
      </c>
      <c r="M41" s="22">
        <v>4045.1529745042494</v>
      </c>
    </row>
    <row r="42" spans="1:13" ht="14.45" customHeight="1">
      <c r="A42" s="210" t="s">
        <v>86</v>
      </c>
      <c r="B42" s="838">
        <v>23823</v>
      </c>
      <c r="C42" s="19">
        <v>3059.4749999999999</v>
      </c>
      <c r="D42" s="68">
        <v>3570.8423566878982</v>
      </c>
      <c r="E42" s="93">
        <v>4164.3771186440681</v>
      </c>
      <c r="F42" s="838">
        <v>4476</v>
      </c>
      <c r="G42" s="19">
        <v>3056.3823529411766</v>
      </c>
      <c r="H42" s="68">
        <v>3533.3828828828828</v>
      </c>
      <c r="I42" s="93">
        <v>3936.5294117647059</v>
      </c>
      <c r="J42" s="838">
        <v>19347</v>
      </c>
      <c r="K42" s="19">
        <v>3060.2675879396984</v>
      </c>
      <c r="L42" s="68">
        <v>3581.0093555093554</v>
      </c>
      <c r="M42" s="19">
        <v>4226.451086956522</v>
      </c>
    </row>
    <row r="43" spans="1:13" ht="14.45" customHeight="1">
      <c r="A43" s="209" t="s">
        <v>87</v>
      </c>
      <c r="B43" s="837">
        <v>7381</v>
      </c>
      <c r="C43" s="22">
        <v>2901.5761589403974</v>
      </c>
      <c r="D43" s="59">
        <v>3348.8072916666665</v>
      </c>
      <c r="E43" s="94">
        <v>3958.6521739130435</v>
      </c>
      <c r="F43" s="837">
        <v>1692</v>
      </c>
      <c r="G43" s="22">
        <v>2846.6538461538462</v>
      </c>
      <c r="H43" s="22">
        <v>3292.563492063492</v>
      </c>
      <c r="I43" s="94">
        <v>3826.4259259259261</v>
      </c>
      <c r="J43" s="837">
        <v>5689</v>
      </c>
      <c r="K43" s="22">
        <v>2919.5732758620688</v>
      </c>
      <c r="L43" s="22">
        <v>3377.4396551724139</v>
      </c>
      <c r="M43" s="22">
        <v>4000.3529411764707</v>
      </c>
    </row>
    <row r="44" spans="1:13" ht="14.45" customHeight="1">
      <c r="A44" s="210" t="s">
        <v>88</v>
      </c>
      <c r="B44" s="838">
        <v>2774</v>
      </c>
      <c r="C44" s="19">
        <v>3082.2796610169494</v>
      </c>
      <c r="D44" s="68">
        <v>3533.9951456310678</v>
      </c>
      <c r="E44" s="93">
        <v>4039.086956521739</v>
      </c>
      <c r="F44" s="838">
        <v>564</v>
      </c>
      <c r="G44" s="19">
        <v>3141.409090909091</v>
      </c>
      <c r="H44" s="68">
        <v>3627.4230769230771</v>
      </c>
      <c r="I44" s="93">
        <v>4180.5</v>
      </c>
      <c r="J44" s="838">
        <v>2210</v>
      </c>
      <c r="K44" s="19">
        <v>3067.3478260869565</v>
      </c>
      <c r="L44" s="68">
        <v>3511.4756097560976</v>
      </c>
      <c r="M44" s="19">
        <v>3996.125</v>
      </c>
    </row>
    <row r="45" spans="1:13" ht="14.45" customHeight="1">
      <c r="A45" s="209" t="s">
        <v>89</v>
      </c>
      <c r="B45" s="837">
        <v>9262</v>
      </c>
      <c r="C45" s="22">
        <v>3020.0812807881775</v>
      </c>
      <c r="D45" s="59">
        <v>3437.6084337349398</v>
      </c>
      <c r="E45" s="94">
        <v>4018.7971014492755</v>
      </c>
      <c r="F45" s="837">
        <v>1810</v>
      </c>
      <c r="G45" s="22">
        <v>3119.25</v>
      </c>
      <c r="H45" s="22">
        <v>3546.9285714285716</v>
      </c>
      <c r="I45" s="94">
        <v>4071.8541666666665</v>
      </c>
      <c r="J45" s="837">
        <v>7452</v>
      </c>
      <c r="K45" s="22">
        <v>2987.0671641791046</v>
      </c>
      <c r="L45" s="22">
        <v>3421.132530120482</v>
      </c>
      <c r="M45" s="22">
        <v>3996.1521739130435</v>
      </c>
    </row>
    <row r="46" spans="1:13" ht="14.45" customHeight="1">
      <c r="A46" s="210" t="s">
        <v>90</v>
      </c>
      <c r="B46" s="838">
        <v>26580</v>
      </c>
      <c r="C46" s="19">
        <v>3260.3440545808967</v>
      </c>
      <c r="D46" s="68">
        <v>3659.5384615384614</v>
      </c>
      <c r="E46" s="93">
        <v>4278.7366071428569</v>
      </c>
      <c r="F46" s="838">
        <v>4163</v>
      </c>
      <c r="G46" s="19">
        <v>3361.9825581395348</v>
      </c>
      <c r="H46" s="19">
        <v>3733.8928571428573</v>
      </c>
      <c r="I46" s="93">
        <v>4365.9661016949149</v>
      </c>
      <c r="J46" s="838">
        <v>22417</v>
      </c>
      <c r="K46" s="19">
        <v>3239.6666666666665</v>
      </c>
      <c r="L46" s="19">
        <v>3643.7560137457044</v>
      </c>
      <c r="M46" s="19">
        <v>4263.6944444444443</v>
      </c>
    </row>
    <row r="47" spans="1:13" ht="14.45" customHeight="1">
      <c r="A47" s="209" t="s">
        <v>91</v>
      </c>
      <c r="B47" s="837">
        <v>5310</v>
      </c>
      <c r="C47" s="22">
        <v>2780.4568965517242</v>
      </c>
      <c r="D47" s="59">
        <v>3207.5270270270271</v>
      </c>
      <c r="E47" s="94">
        <v>3695.0488721804513</v>
      </c>
      <c r="F47" s="837">
        <v>940</v>
      </c>
      <c r="G47" s="22">
        <v>2826.8157894736842</v>
      </c>
      <c r="H47" s="22">
        <v>3190.7439024390242</v>
      </c>
      <c r="I47" s="94">
        <v>3652.2857142857142</v>
      </c>
      <c r="J47" s="837">
        <v>4370</v>
      </c>
      <c r="K47" s="22">
        <v>2771.0729166666665</v>
      </c>
      <c r="L47" s="22">
        <v>3211.8333333333335</v>
      </c>
      <c r="M47" s="22">
        <v>3707.0789473684213</v>
      </c>
    </row>
    <row r="48" spans="1:13" ht="14.45" customHeight="1">
      <c r="A48" s="210" t="s">
        <v>92</v>
      </c>
      <c r="B48" s="838">
        <v>23665</v>
      </c>
      <c r="C48" s="19">
        <v>3131.7165775401068</v>
      </c>
      <c r="D48" s="68">
        <v>3520.7309985096872</v>
      </c>
      <c r="E48" s="93">
        <v>4143.3191489361698</v>
      </c>
      <c r="F48" s="838">
        <v>4197</v>
      </c>
      <c r="G48" s="19">
        <v>3176.9784946236559</v>
      </c>
      <c r="H48" s="19">
        <v>3664.3636363636365</v>
      </c>
      <c r="I48" s="93">
        <v>4452.7435897435898</v>
      </c>
      <c r="J48" s="838">
        <v>19468</v>
      </c>
      <c r="K48" s="19">
        <v>3123.4166666666665</v>
      </c>
      <c r="L48" s="19">
        <v>3498.0301204819275</v>
      </c>
      <c r="M48" s="19">
        <v>4075.3888888888887</v>
      </c>
    </row>
    <row r="49" spans="1:13" ht="14.45" customHeight="1">
      <c r="A49" s="209" t="s">
        <v>93</v>
      </c>
      <c r="B49" s="837">
        <v>90625</v>
      </c>
      <c r="C49" s="22">
        <v>3169.9137168141592</v>
      </c>
      <c r="D49" s="59">
        <v>3559.6303729006545</v>
      </c>
      <c r="E49" s="94">
        <v>4137.7621391076118</v>
      </c>
      <c r="F49" s="837">
        <v>12203</v>
      </c>
      <c r="G49" s="22">
        <v>3252.2997382198951</v>
      </c>
      <c r="H49" s="22">
        <v>3659.6560509554142</v>
      </c>
      <c r="I49" s="94">
        <v>4420.9629629629626</v>
      </c>
      <c r="J49" s="837">
        <v>78422</v>
      </c>
      <c r="K49" s="22">
        <v>3158.3125</v>
      </c>
      <c r="L49" s="22">
        <v>3548.0887474882788</v>
      </c>
      <c r="M49" s="22">
        <v>4104.9324925816027</v>
      </c>
    </row>
    <row r="50" spans="1:13" ht="14.45" customHeight="1">
      <c r="A50" s="210" t="s">
        <v>94</v>
      </c>
      <c r="B50" s="838">
        <v>19139</v>
      </c>
      <c r="C50" s="19">
        <v>3348.0030266343824</v>
      </c>
      <c r="D50" s="68">
        <v>3668.3527980535282</v>
      </c>
      <c r="E50" s="93">
        <v>4238.8196721311479</v>
      </c>
      <c r="F50" s="838">
        <v>2573</v>
      </c>
      <c r="G50" s="19">
        <v>3384.3855421686749</v>
      </c>
      <c r="H50" s="19">
        <v>3765.2727272727275</v>
      </c>
      <c r="I50" s="93">
        <v>4450.1710526315792</v>
      </c>
      <c r="J50" s="838">
        <v>16566</v>
      </c>
      <c r="K50" s="19">
        <v>3343.7291666666665</v>
      </c>
      <c r="L50" s="19">
        <v>3658.9573748308526</v>
      </c>
      <c r="M50" s="19">
        <v>4216.3488063660479</v>
      </c>
    </row>
    <row r="51" spans="1:13" ht="14.45" customHeight="1">
      <c r="A51" s="209" t="s">
        <v>95</v>
      </c>
      <c r="B51" s="837">
        <v>5354</v>
      </c>
      <c r="C51" s="22">
        <v>3236.3455882352941</v>
      </c>
      <c r="D51" s="59">
        <v>3581.659420289855</v>
      </c>
      <c r="E51" s="94">
        <v>4086.7359550561796</v>
      </c>
      <c r="F51" s="837">
        <v>708</v>
      </c>
      <c r="G51" s="22">
        <v>3417.7413793103447</v>
      </c>
      <c r="H51" s="22">
        <v>3815.5</v>
      </c>
      <c r="I51" s="94">
        <v>4445.954545454545</v>
      </c>
      <c r="J51" s="837">
        <v>4646</v>
      </c>
      <c r="K51" s="22">
        <v>3216.2786885245901</v>
      </c>
      <c r="L51" s="22">
        <v>3566.5066006600659</v>
      </c>
      <c r="M51" s="22">
        <v>4028.5769230769229</v>
      </c>
    </row>
    <row r="52" spans="1:13" ht="14.45" customHeight="1">
      <c r="A52" s="210" t="s">
        <v>96</v>
      </c>
      <c r="B52" s="838">
        <v>9303</v>
      </c>
      <c r="C52" s="19">
        <v>2997.0073529411766</v>
      </c>
      <c r="D52" s="68">
        <v>3496.0818965517242</v>
      </c>
      <c r="E52" s="93">
        <v>4147.25</v>
      </c>
      <c r="F52" s="838">
        <v>1716</v>
      </c>
      <c r="G52" s="19">
        <v>2884.7857142857142</v>
      </c>
      <c r="H52" s="68">
        <v>3362.6951219512193</v>
      </c>
      <c r="I52" s="93">
        <v>4010.9166666666665</v>
      </c>
      <c r="J52" s="838">
        <v>7587</v>
      </c>
      <c r="K52" s="19">
        <v>3021.7101063829787</v>
      </c>
      <c r="L52" s="68">
        <v>3528.896739130435</v>
      </c>
      <c r="M52" s="19">
        <v>4169.0283687943265</v>
      </c>
    </row>
    <row r="53" spans="1:13" ht="14.45" customHeight="1">
      <c r="A53" s="209" t="s">
        <v>97</v>
      </c>
      <c r="B53" s="837">
        <v>6217</v>
      </c>
      <c r="C53" s="22">
        <v>2913.5555555555557</v>
      </c>
      <c r="D53" s="59">
        <v>3352.1768292682927</v>
      </c>
      <c r="E53" s="94">
        <v>3978.8088235294117</v>
      </c>
      <c r="F53" s="837">
        <v>1156</v>
      </c>
      <c r="G53" s="22">
        <v>2829.0714285714284</v>
      </c>
      <c r="H53" s="22">
        <v>3272.375</v>
      </c>
      <c r="I53" s="94">
        <v>3806.5</v>
      </c>
      <c r="J53" s="837">
        <v>5061</v>
      </c>
      <c r="K53" s="22">
        <v>2932.8863636363635</v>
      </c>
      <c r="L53" s="22">
        <v>3372.6153846153848</v>
      </c>
      <c r="M53" s="22">
        <v>4018.8467741935483</v>
      </c>
    </row>
    <row r="54" spans="1:13" ht="14.45" customHeight="1">
      <c r="A54" s="210" t="s">
        <v>98</v>
      </c>
      <c r="B54" s="838">
        <v>11706</v>
      </c>
      <c r="C54" s="19">
        <v>3001.644366197183</v>
      </c>
      <c r="D54" s="68">
        <v>3442.5977011494251</v>
      </c>
      <c r="E54" s="93">
        <v>3947.6064814814813</v>
      </c>
      <c r="F54" s="838">
        <v>2981</v>
      </c>
      <c r="G54" s="19">
        <v>3042.7697368421054</v>
      </c>
      <c r="H54" s="19">
        <v>3498.9939759036142</v>
      </c>
      <c r="I54" s="93">
        <v>4082.7674418604652</v>
      </c>
      <c r="J54" s="838">
        <v>8725</v>
      </c>
      <c r="K54" s="19">
        <v>2985.7678571428573</v>
      </c>
      <c r="L54" s="19">
        <v>3425.6831501831502</v>
      </c>
      <c r="M54" s="19">
        <v>3908.5357142857142</v>
      </c>
    </row>
    <row r="55" spans="1:13" ht="14.45" customHeight="1" thickBot="1">
      <c r="A55" s="209" t="s">
        <v>99</v>
      </c>
      <c r="B55" s="837">
        <v>6743</v>
      </c>
      <c r="C55" s="22">
        <v>2943.5714285714284</v>
      </c>
      <c r="D55" s="59">
        <v>3390.6785714285716</v>
      </c>
      <c r="E55" s="94">
        <v>3915.127659574468</v>
      </c>
      <c r="F55" s="837">
        <v>1063</v>
      </c>
      <c r="G55" s="22">
        <v>2916.75</v>
      </c>
      <c r="H55" s="59">
        <v>3328.625</v>
      </c>
      <c r="I55" s="94">
        <v>3841.90625</v>
      </c>
      <c r="J55" s="837">
        <v>5680</v>
      </c>
      <c r="K55" s="22">
        <v>2949.1206896551726</v>
      </c>
      <c r="L55" s="59">
        <v>3400.5</v>
      </c>
      <c r="M55" s="22">
        <v>3925.7066115702478</v>
      </c>
    </row>
    <row r="56" spans="1:13" ht="14.45" customHeight="1">
      <c r="A56" s="415" t="s">
        <v>102</v>
      </c>
      <c r="B56" s="869">
        <v>355370</v>
      </c>
      <c r="C56" s="416">
        <v>3128.8058459726108</v>
      </c>
      <c r="D56" s="417">
        <v>3551.4758404264467</v>
      </c>
      <c r="E56" s="418">
        <v>4119.408167177914</v>
      </c>
      <c r="F56" s="869">
        <v>51759</v>
      </c>
      <c r="G56" s="870">
        <v>3151.008996212121</v>
      </c>
      <c r="H56" s="419">
        <v>3602.2590618336885</v>
      </c>
      <c r="I56" s="420">
        <v>4249.375</v>
      </c>
      <c r="J56" s="869">
        <v>303611</v>
      </c>
      <c r="K56" s="870">
        <v>3125.0152533609098</v>
      </c>
      <c r="L56" s="419">
        <v>3543.510938115885</v>
      </c>
      <c r="M56" s="421">
        <v>4097.9003735990036</v>
      </c>
    </row>
    <row r="57" spans="1:13" ht="14.45" customHeight="1">
      <c r="A57" s="1227" t="s">
        <v>607</v>
      </c>
      <c r="B57" s="1227"/>
      <c r="C57" s="1227"/>
      <c r="D57" s="1227"/>
      <c r="E57" s="1227"/>
      <c r="F57" s="1227"/>
      <c r="G57" s="1227"/>
      <c r="H57" s="1227"/>
      <c r="I57" s="1227"/>
      <c r="J57" s="1227"/>
      <c r="K57" s="1227"/>
      <c r="L57" s="1227"/>
      <c r="M57" s="1227"/>
    </row>
    <row r="58" spans="1:13" ht="14.45" customHeight="1">
      <c r="A58" s="1226" t="s">
        <v>563</v>
      </c>
      <c r="B58" s="1226"/>
      <c r="C58" s="1226"/>
      <c r="D58" s="1226"/>
      <c r="E58" s="1226"/>
      <c r="F58" s="1226"/>
      <c r="G58" s="1226"/>
      <c r="H58" s="1226"/>
      <c r="I58" s="1226"/>
      <c r="J58" s="1226"/>
      <c r="K58" s="1226"/>
      <c r="L58" s="1226"/>
      <c r="M58" s="1226"/>
    </row>
    <row r="59" spans="1:13" ht="14.45" customHeight="1">
      <c r="A59" s="1226" t="s">
        <v>829</v>
      </c>
      <c r="B59" s="1226"/>
      <c r="C59" s="1226"/>
      <c r="D59" s="1226"/>
      <c r="E59" s="1226"/>
      <c r="F59" s="1226"/>
      <c r="G59" s="1226"/>
      <c r="H59" s="1226"/>
      <c r="I59" s="1226"/>
      <c r="J59" s="1226"/>
      <c r="K59" s="1226"/>
      <c r="L59" s="1226"/>
      <c r="M59" s="1226"/>
    </row>
    <row r="61" spans="1:13" ht="24" customHeight="1">
      <c r="A61" s="1040">
        <v>2020</v>
      </c>
      <c r="B61" s="1040"/>
      <c r="C61" s="1040"/>
      <c r="D61" s="1040"/>
      <c r="E61" s="1040"/>
      <c r="F61" s="1040"/>
      <c r="G61" s="1040"/>
      <c r="H61" s="1040"/>
      <c r="I61" s="1040"/>
      <c r="J61" s="1040"/>
      <c r="K61" s="1040"/>
      <c r="L61" s="1040"/>
      <c r="M61" s="1040"/>
    </row>
    <row r="62" spans="1:13">
      <c r="A62" s="143"/>
      <c r="C62" s="586"/>
      <c r="E62" s="586"/>
      <c r="H62" s="586"/>
      <c r="J62" s="586"/>
    </row>
    <row r="63" spans="1:13" ht="29.25" customHeight="1">
      <c r="A63" s="1158" t="s">
        <v>638</v>
      </c>
      <c r="B63" s="1158"/>
      <c r="C63" s="1158"/>
      <c r="D63" s="1158"/>
      <c r="E63" s="1158"/>
      <c r="F63" s="1158"/>
      <c r="G63" s="1158"/>
      <c r="H63" s="1158"/>
      <c r="I63" s="1158"/>
      <c r="J63" s="1158"/>
      <c r="K63" s="1158"/>
      <c r="L63" s="1158"/>
      <c r="M63" s="1158"/>
    </row>
    <row r="64" spans="1:13" ht="15" customHeight="1">
      <c r="A64" s="1109" t="s">
        <v>311</v>
      </c>
      <c r="B64" s="1229" t="s">
        <v>555</v>
      </c>
      <c r="C64" s="1230"/>
      <c r="D64" s="1230"/>
      <c r="E64" s="1230"/>
      <c r="F64" s="1230"/>
      <c r="G64" s="1230"/>
      <c r="H64" s="1230"/>
      <c r="I64" s="1230"/>
      <c r="J64" s="1230"/>
      <c r="K64" s="1230"/>
      <c r="L64" s="1230"/>
      <c r="M64" s="1231"/>
    </row>
    <row r="65" spans="1:13">
      <c r="A65" s="1110"/>
      <c r="B65" s="1229" t="s">
        <v>312</v>
      </c>
      <c r="C65" s="1230"/>
      <c r="D65" s="1230"/>
      <c r="E65" s="1232"/>
      <c r="F65" s="1229" t="s">
        <v>556</v>
      </c>
      <c r="G65" s="1230"/>
      <c r="H65" s="1230"/>
      <c r="I65" s="1232"/>
      <c r="J65" s="1229" t="s">
        <v>557</v>
      </c>
      <c r="K65" s="1230"/>
      <c r="L65" s="1230"/>
      <c r="M65" s="1231"/>
    </row>
    <row r="66" spans="1:13">
      <c r="A66" s="1110"/>
      <c r="B66" s="1233" t="s">
        <v>312</v>
      </c>
      <c r="C66" s="1235" t="s">
        <v>314</v>
      </c>
      <c r="D66" s="1236"/>
      <c r="E66" s="1237"/>
      <c r="F66" s="1233" t="s">
        <v>312</v>
      </c>
      <c r="G66" s="1235" t="s">
        <v>314</v>
      </c>
      <c r="H66" s="1236"/>
      <c r="I66" s="1237"/>
      <c r="J66" s="1233" t="s">
        <v>312</v>
      </c>
      <c r="K66" s="1235" t="s">
        <v>314</v>
      </c>
      <c r="L66" s="1236"/>
      <c r="M66" s="1238"/>
    </row>
    <row r="67" spans="1:13" ht="57" customHeight="1">
      <c r="A67" s="1110"/>
      <c r="B67" s="1234"/>
      <c r="C67" s="864" t="s">
        <v>558</v>
      </c>
      <c r="D67" s="859" t="s">
        <v>559</v>
      </c>
      <c r="E67" s="865" t="s">
        <v>560</v>
      </c>
      <c r="F67" s="1234"/>
      <c r="G67" s="860" t="s">
        <v>558</v>
      </c>
      <c r="H67" s="866" t="s">
        <v>559</v>
      </c>
      <c r="I67" s="865" t="s">
        <v>560</v>
      </c>
      <c r="J67" s="1234"/>
      <c r="K67" s="860" t="s">
        <v>558</v>
      </c>
      <c r="L67" s="867" t="s">
        <v>559</v>
      </c>
      <c r="M67" s="868" t="s">
        <v>560</v>
      </c>
    </row>
    <row r="68" spans="1:13" ht="14.45" customHeight="1" thickBot="1">
      <c r="A68" s="1111"/>
      <c r="B68" s="861" t="s">
        <v>313</v>
      </c>
      <c r="C68" s="1239" t="s">
        <v>561</v>
      </c>
      <c r="D68" s="1240"/>
      <c r="E68" s="1241"/>
      <c r="F68" s="414" t="s">
        <v>313</v>
      </c>
      <c r="G68" s="1239" t="s">
        <v>561</v>
      </c>
      <c r="H68" s="1240"/>
      <c r="I68" s="1241"/>
      <c r="J68" s="414" t="s">
        <v>313</v>
      </c>
      <c r="K68" s="1239" t="s">
        <v>561</v>
      </c>
      <c r="L68" s="1240"/>
      <c r="M68" s="1242"/>
    </row>
    <row r="69" spans="1:13" ht="14.45" customHeight="1">
      <c r="A69" s="208" t="s">
        <v>84</v>
      </c>
      <c r="B69" s="836">
        <v>54226</v>
      </c>
      <c r="C69" s="19">
        <v>3223.1334951456311</v>
      </c>
      <c r="D69" s="68">
        <v>3543.6398416886545</v>
      </c>
      <c r="E69" s="93">
        <v>4033.9594222833562</v>
      </c>
      <c r="F69" s="836">
        <v>5513</v>
      </c>
      <c r="G69" s="19">
        <v>3234.9279661016949</v>
      </c>
      <c r="H69" s="19">
        <v>3571.5858585858587</v>
      </c>
      <c r="I69" s="93">
        <v>4221.6309523809523</v>
      </c>
      <c r="J69" s="836">
        <v>48713</v>
      </c>
      <c r="K69" s="19">
        <v>3221.888640429338</v>
      </c>
      <c r="L69" s="19">
        <v>3540.3791985857397</v>
      </c>
      <c r="M69" s="19">
        <v>4016.2983508245875</v>
      </c>
    </row>
    <row r="70" spans="1:13" ht="14.45" customHeight="1">
      <c r="A70" s="209" t="s">
        <v>85</v>
      </c>
      <c r="B70" s="837">
        <v>51754</v>
      </c>
      <c r="C70" s="22">
        <v>2956.0841121495328</v>
      </c>
      <c r="D70" s="59">
        <v>3413.0356125356125</v>
      </c>
      <c r="E70" s="94">
        <v>3997.025787965616</v>
      </c>
      <c r="F70" s="837">
        <v>5463</v>
      </c>
      <c r="G70" s="22">
        <v>3030.9846938775509</v>
      </c>
      <c r="H70" s="22">
        <v>3582.7265625</v>
      </c>
      <c r="I70" s="94">
        <v>4396.2589285714284</v>
      </c>
      <c r="J70" s="837">
        <v>46291</v>
      </c>
      <c r="K70" s="22">
        <v>2949.7819148936169</v>
      </c>
      <c r="L70" s="22">
        <v>3397.6740273396426</v>
      </c>
      <c r="M70" s="22">
        <v>3952.7082658022691</v>
      </c>
    </row>
    <row r="71" spans="1:13" ht="14.45" customHeight="1">
      <c r="A71" s="210" t="s">
        <v>86</v>
      </c>
      <c r="B71" s="838">
        <v>23979</v>
      </c>
      <c r="C71" s="19">
        <v>2955.3249551166964</v>
      </c>
      <c r="D71" s="68">
        <v>3456.2898259705489</v>
      </c>
      <c r="E71" s="93">
        <v>4049.818181818182</v>
      </c>
      <c r="F71" s="838">
        <v>4373</v>
      </c>
      <c r="G71" s="19">
        <v>2913</v>
      </c>
      <c r="H71" s="68">
        <v>3387.1541353383459</v>
      </c>
      <c r="I71" s="93">
        <v>3779.40625</v>
      </c>
      <c r="J71" s="838">
        <v>19606</v>
      </c>
      <c r="K71" s="19">
        <v>2963.6838074398252</v>
      </c>
      <c r="L71" s="68">
        <v>3470.5173310225305</v>
      </c>
      <c r="M71" s="19">
        <v>4075.5</v>
      </c>
    </row>
    <row r="72" spans="1:13" ht="14.45" customHeight="1">
      <c r="A72" s="209" t="s">
        <v>87</v>
      </c>
      <c r="B72" s="837">
        <v>7337</v>
      </c>
      <c r="C72" s="22">
        <v>2777.4489247311826</v>
      </c>
      <c r="D72" s="59">
        <v>3242.4181034482758</v>
      </c>
      <c r="E72" s="94">
        <v>3866.0133928571427</v>
      </c>
      <c r="F72" s="837">
        <v>1662</v>
      </c>
      <c r="G72" s="22">
        <v>2706.4210526315787</v>
      </c>
      <c r="H72" s="22">
        <v>3137.2346938775509</v>
      </c>
      <c r="I72" s="94">
        <v>3651.3333333333335</v>
      </c>
      <c r="J72" s="837">
        <v>5675</v>
      </c>
      <c r="K72" s="22">
        <v>2802.2592592592591</v>
      </c>
      <c r="L72" s="22">
        <v>3281.8025210084033</v>
      </c>
      <c r="M72" s="22">
        <v>3934.7391304347825</v>
      </c>
    </row>
    <row r="73" spans="1:13" ht="14.45" customHeight="1">
      <c r="A73" s="210" t="s">
        <v>88</v>
      </c>
      <c r="B73" s="838">
        <v>2739</v>
      </c>
      <c r="C73" s="19">
        <v>3022.1796875</v>
      </c>
      <c r="D73" s="68">
        <v>3452.0060240963853</v>
      </c>
      <c r="E73" s="93">
        <v>3928.5092592592591</v>
      </c>
      <c r="F73" s="838">
        <v>536</v>
      </c>
      <c r="G73" s="19">
        <v>3021.3333333333335</v>
      </c>
      <c r="H73" s="68">
        <v>3527.6428571428573</v>
      </c>
      <c r="I73" s="93">
        <v>4156.0555555555557</v>
      </c>
      <c r="J73" s="838">
        <v>2203</v>
      </c>
      <c r="K73" s="19">
        <v>3022.375</v>
      </c>
      <c r="L73" s="68">
        <v>3438.2314814814813</v>
      </c>
      <c r="M73" s="19">
        <v>3894.0810810810813</v>
      </c>
    </row>
    <row r="74" spans="1:13" ht="14.45" customHeight="1">
      <c r="A74" s="209" t="s">
        <v>89</v>
      </c>
      <c r="B74" s="837">
        <v>9097</v>
      </c>
      <c r="C74" s="22">
        <v>2964.8134715025908</v>
      </c>
      <c r="D74" s="59">
        <v>3382.0355329949239</v>
      </c>
      <c r="E74" s="94">
        <v>3971.6482558139537</v>
      </c>
      <c r="F74" s="837">
        <v>1763</v>
      </c>
      <c r="G74" s="22">
        <v>3029.7410714285716</v>
      </c>
      <c r="H74" s="22">
        <v>3443.9523809523807</v>
      </c>
      <c r="I74" s="94">
        <v>3995.5657894736842</v>
      </c>
      <c r="J74" s="837">
        <v>7334</v>
      </c>
      <c r="K74" s="22">
        <v>2946.1730769230771</v>
      </c>
      <c r="L74" s="22">
        <v>3371.7025316455697</v>
      </c>
      <c r="M74" s="22">
        <v>3964.8656716417909</v>
      </c>
    </row>
    <row r="75" spans="1:13" ht="14.45" customHeight="1">
      <c r="A75" s="210" t="s">
        <v>90</v>
      </c>
      <c r="B75" s="838">
        <v>25825</v>
      </c>
      <c r="C75" s="19">
        <v>3196.5755813953488</v>
      </c>
      <c r="D75" s="68">
        <v>3589.1873350923483</v>
      </c>
      <c r="E75" s="93">
        <v>4210.8911042944783</v>
      </c>
      <c r="F75" s="838">
        <v>3982</v>
      </c>
      <c r="G75" s="19">
        <v>3268.7989690721652</v>
      </c>
      <c r="H75" s="19">
        <v>3647.6074380165287</v>
      </c>
      <c r="I75" s="93">
        <v>4297.1346153846152</v>
      </c>
      <c r="J75" s="838">
        <v>21843</v>
      </c>
      <c r="K75" s="19">
        <v>3180.9063360881541</v>
      </c>
      <c r="L75" s="19">
        <v>3577.8052464228936</v>
      </c>
      <c r="M75" s="19">
        <v>4196.8970588235297</v>
      </c>
    </row>
    <row r="76" spans="1:13" ht="14.45" customHeight="1">
      <c r="A76" s="209" t="s">
        <v>91</v>
      </c>
      <c r="B76" s="837">
        <v>5335</v>
      </c>
      <c r="C76" s="22">
        <v>2595.1739130434785</v>
      </c>
      <c r="D76" s="59">
        <v>3008.880681818182</v>
      </c>
      <c r="E76" s="94">
        <v>3488.3826530612246</v>
      </c>
      <c r="F76" s="837">
        <v>932</v>
      </c>
      <c r="G76" s="22">
        <v>2643.8333333333335</v>
      </c>
      <c r="H76" s="22">
        <v>3009.9594594594596</v>
      </c>
      <c r="I76" s="94">
        <v>3483.1923076923076</v>
      </c>
      <c r="J76" s="837">
        <v>4403</v>
      </c>
      <c r="K76" s="22">
        <v>2581.75</v>
      </c>
      <c r="L76" s="22">
        <v>3008.593525179856</v>
      </c>
      <c r="M76" s="22">
        <v>3490.2569444444443</v>
      </c>
    </row>
    <row r="77" spans="1:13" ht="14.45" customHeight="1">
      <c r="A77" s="210" t="s">
        <v>92</v>
      </c>
      <c r="B77" s="838">
        <v>22962</v>
      </c>
      <c r="C77" s="19">
        <v>3045.7689243027889</v>
      </c>
      <c r="D77" s="68">
        <v>3450.9008016032062</v>
      </c>
      <c r="E77" s="93">
        <v>4077.7522522522522</v>
      </c>
      <c r="F77" s="838">
        <v>4084</v>
      </c>
      <c r="G77" s="19">
        <v>3098.8695652173915</v>
      </c>
      <c r="H77" s="19">
        <v>3612.8931623931626</v>
      </c>
      <c r="I77" s="93">
        <v>4420.3113207547167</v>
      </c>
      <c r="J77" s="838">
        <v>18878</v>
      </c>
      <c r="K77" s="19">
        <v>3034.2112171837707</v>
      </c>
      <c r="L77" s="19">
        <v>3431.8802083333335</v>
      </c>
      <c r="M77" s="19">
        <v>4018.7046979865772</v>
      </c>
    </row>
    <row r="78" spans="1:13" ht="14.45" customHeight="1">
      <c r="A78" s="209" t="s">
        <v>93</v>
      </c>
      <c r="B78" s="837">
        <v>88997</v>
      </c>
      <c r="C78" s="22">
        <v>3094.799230275818</v>
      </c>
      <c r="D78" s="59">
        <v>3497.6212583995111</v>
      </c>
      <c r="E78" s="94">
        <v>4081.746021642266</v>
      </c>
      <c r="F78" s="837">
        <v>11664</v>
      </c>
      <c r="G78" s="22">
        <v>3165.1039603960394</v>
      </c>
      <c r="H78" s="22">
        <v>3611.5062893081763</v>
      </c>
      <c r="I78" s="94">
        <v>4399.413043478261</v>
      </c>
      <c r="J78" s="837">
        <v>77333</v>
      </c>
      <c r="K78" s="22">
        <v>3084.8772305496072</v>
      </c>
      <c r="L78" s="22">
        <v>3486.2938957475994</v>
      </c>
      <c r="M78" s="22">
        <v>4044.6933066933066</v>
      </c>
    </row>
    <row r="79" spans="1:13" ht="14.45" customHeight="1">
      <c r="A79" s="210" t="s">
        <v>94</v>
      </c>
      <c r="B79" s="838">
        <v>18575</v>
      </c>
      <c r="C79" s="19">
        <v>3300.9224030037549</v>
      </c>
      <c r="D79" s="68">
        <v>3617.7868741542625</v>
      </c>
      <c r="E79" s="93">
        <v>4191.023097826087</v>
      </c>
      <c r="F79" s="838">
        <v>2475</v>
      </c>
      <c r="G79" s="19">
        <v>3322.0277777777778</v>
      </c>
      <c r="H79" s="19">
        <v>3728.1666666666665</v>
      </c>
      <c r="I79" s="93">
        <v>4391.693181818182</v>
      </c>
      <c r="J79" s="838">
        <v>16100</v>
      </c>
      <c r="K79" s="19">
        <v>3297.7366148531951</v>
      </c>
      <c r="L79" s="19">
        <v>3606.9006024096384</v>
      </c>
      <c r="M79" s="19">
        <v>4166.4574468085102</v>
      </c>
    </row>
    <row r="80" spans="1:13" ht="14.45" customHeight="1">
      <c r="A80" s="209" t="s">
        <v>95</v>
      </c>
      <c r="B80" s="837">
        <v>5201</v>
      </c>
      <c r="C80" s="22">
        <v>3202.0070921985816</v>
      </c>
      <c r="D80" s="59">
        <v>3534.6517857142858</v>
      </c>
      <c r="E80" s="94">
        <v>4050.3376623376626</v>
      </c>
      <c r="F80" s="837">
        <v>674</v>
      </c>
      <c r="G80" s="22">
        <v>3280.7631578947367</v>
      </c>
      <c r="H80" s="22">
        <v>3739.3888888888887</v>
      </c>
      <c r="I80" s="94">
        <v>4398.5769230769229</v>
      </c>
      <c r="J80" s="837">
        <v>4527</v>
      </c>
      <c r="K80" s="22">
        <v>3191.1553398058254</v>
      </c>
      <c r="L80" s="22">
        <v>3524.3599348534203</v>
      </c>
      <c r="M80" s="22">
        <v>3994.625</v>
      </c>
    </row>
    <row r="81" spans="1:13" ht="14.45" customHeight="1">
      <c r="A81" s="210" t="s">
        <v>96</v>
      </c>
      <c r="B81" s="838">
        <v>9450</v>
      </c>
      <c r="C81" s="19">
        <v>2935.1649484536083</v>
      </c>
      <c r="D81" s="68">
        <v>3430.1641791044776</v>
      </c>
      <c r="E81" s="93">
        <v>4056.5185185185187</v>
      </c>
      <c r="F81" s="838">
        <v>1654</v>
      </c>
      <c r="G81" s="19">
        <v>2799.8902439024391</v>
      </c>
      <c r="H81" s="68">
        <v>3281.75</v>
      </c>
      <c r="I81" s="93">
        <v>3932.0476190476193</v>
      </c>
      <c r="J81" s="838">
        <v>7796</v>
      </c>
      <c r="K81" s="19">
        <v>2960.8813559322034</v>
      </c>
      <c r="L81" s="68">
        <v>3458.6683168316831</v>
      </c>
      <c r="M81" s="19">
        <v>4075.6748251748254</v>
      </c>
    </row>
    <row r="82" spans="1:13" ht="14.45" customHeight="1">
      <c r="A82" s="209" t="s">
        <v>97</v>
      </c>
      <c r="B82" s="837">
        <v>6292</v>
      </c>
      <c r="C82" s="22">
        <v>2804.0256410256411</v>
      </c>
      <c r="D82" s="59">
        <v>3281.7925170068029</v>
      </c>
      <c r="E82" s="94">
        <v>3900.5</v>
      </c>
      <c r="F82" s="837">
        <v>1114</v>
      </c>
      <c r="G82" s="22">
        <v>2693.2419354838707</v>
      </c>
      <c r="H82" s="22">
        <v>3187.6428571428573</v>
      </c>
      <c r="I82" s="94">
        <v>3718</v>
      </c>
      <c r="J82" s="837">
        <v>5178</v>
      </c>
      <c r="K82" s="22">
        <v>2834.1693548387098</v>
      </c>
      <c r="L82" s="22">
        <v>3305.210144927536</v>
      </c>
      <c r="M82" s="22">
        <v>3938</v>
      </c>
    </row>
    <row r="83" spans="1:13" ht="14.45" customHeight="1">
      <c r="A83" s="210" t="s">
        <v>98</v>
      </c>
      <c r="B83" s="838">
        <v>11308</v>
      </c>
      <c r="C83" s="19">
        <v>2908.306691449814</v>
      </c>
      <c r="D83" s="68">
        <v>3368.8098591549297</v>
      </c>
      <c r="E83" s="93">
        <v>3869.25</v>
      </c>
      <c r="F83" s="838">
        <v>2837</v>
      </c>
      <c r="G83" s="19">
        <v>2925.323943661972</v>
      </c>
      <c r="H83" s="19">
        <v>3416.2738095238096</v>
      </c>
      <c r="I83" s="93">
        <v>4002.5348837209303</v>
      </c>
      <c r="J83" s="838">
        <v>8471</v>
      </c>
      <c r="K83" s="19">
        <v>2902.2045454545455</v>
      </c>
      <c r="L83" s="19">
        <v>3355.9078014184397</v>
      </c>
      <c r="M83" s="19">
        <v>3828.3284671532847</v>
      </c>
    </row>
    <row r="84" spans="1:13" ht="14.45" customHeight="1" thickBot="1">
      <c r="A84" s="209" t="s">
        <v>99</v>
      </c>
      <c r="B84" s="837">
        <v>7057</v>
      </c>
      <c r="C84" s="22">
        <v>2822.6323529411766</v>
      </c>
      <c r="D84" s="59">
        <v>3254.2621359223299</v>
      </c>
      <c r="E84" s="94">
        <v>3773.4700854700855</v>
      </c>
      <c r="F84" s="837">
        <v>1107</v>
      </c>
      <c r="G84" s="22">
        <v>2767.3269230769229</v>
      </c>
      <c r="H84" s="59">
        <v>3159.6463414634145</v>
      </c>
      <c r="I84" s="94">
        <v>3663</v>
      </c>
      <c r="J84" s="837">
        <v>5950</v>
      </c>
      <c r="K84" s="22">
        <v>2833.3014184397161</v>
      </c>
      <c r="L84" s="59">
        <v>3273.9636871508378</v>
      </c>
      <c r="M84" s="22">
        <v>3792.5673076923076</v>
      </c>
    </row>
    <row r="85" spans="1:13" ht="14.45" customHeight="1">
      <c r="A85" s="415" t="s">
        <v>102</v>
      </c>
      <c r="B85" s="869">
        <v>350134</v>
      </c>
      <c r="C85" s="416">
        <v>3043.2948756822316</v>
      </c>
      <c r="D85" s="417">
        <v>3479.9499126115352</v>
      </c>
      <c r="E85" s="418">
        <v>4047.5524243680065</v>
      </c>
      <c r="F85" s="872">
        <v>49833</v>
      </c>
      <c r="G85" s="870">
        <v>3039.7268862911797</v>
      </c>
      <c r="H85" s="419">
        <v>3518.0495557074505</v>
      </c>
      <c r="I85" s="420">
        <v>4189.9316493313518</v>
      </c>
      <c r="J85" s="872">
        <v>300301</v>
      </c>
      <c r="K85" s="870">
        <v>3043.8885941644562</v>
      </c>
      <c r="L85" s="419">
        <v>3473.9829128074098</v>
      </c>
      <c r="M85" s="421">
        <v>4025.712931861804</v>
      </c>
    </row>
    <row r="86" spans="1:13" ht="14.45" customHeight="1">
      <c r="A86" s="1227" t="s">
        <v>607</v>
      </c>
      <c r="B86" s="1227"/>
      <c r="C86" s="1227"/>
      <c r="D86" s="1227"/>
      <c r="E86" s="1227"/>
      <c r="F86" s="1227"/>
      <c r="G86" s="1227"/>
      <c r="H86" s="1227"/>
      <c r="I86" s="1227"/>
      <c r="J86" s="1227"/>
      <c r="K86" s="1227"/>
      <c r="L86" s="1227"/>
      <c r="M86" s="1227"/>
    </row>
    <row r="87" spans="1:13" ht="14.45" customHeight="1">
      <c r="A87" s="1226" t="s">
        <v>564</v>
      </c>
      <c r="B87" s="1226"/>
      <c r="C87" s="1226"/>
      <c r="D87" s="1226"/>
      <c r="E87" s="1226"/>
      <c r="F87" s="1226"/>
      <c r="G87" s="1226"/>
      <c r="H87" s="1226"/>
      <c r="I87" s="1226"/>
      <c r="J87" s="1226"/>
      <c r="K87" s="1226"/>
      <c r="L87" s="1226"/>
      <c r="M87" s="1226"/>
    </row>
    <row r="88" spans="1:13" ht="14.45" customHeight="1">
      <c r="A88" s="1226" t="s">
        <v>829</v>
      </c>
      <c r="B88" s="1226"/>
      <c r="C88" s="1226"/>
      <c r="D88" s="1226"/>
      <c r="E88" s="1226"/>
      <c r="F88" s="1226"/>
      <c r="G88" s="1226"/>
      <c r="H88" s="1226"/>
      <c r="I88" s="1226"/>
      <c r="J88" s="1226"/>
      <c r="K88" s="1226"/>
      <c r="L88" s="1226"/>
      <c r="M88" s="1226"/>
    </row>
    <row r="90" spans="1:13" ht="24" customHeight="1">
      <c r="A90" s="1040">
        <v>2019</v>
      </c>
      <c r="B90" s="1040"/>
      <c r="C90" s="1040"/>
      <c r="D90" s="1040"/>
      <c r="E90" s="1040"/>
      <c r="F90" s="1040"/>
      <c r="G90" s="1040"/>
      <c r="H90" s="1040"/>
      <c r="I90" s="1040"/>
      <c r="J90" s="1040"/>
      <c r="K90" s="1040"/>
      <c r="L90" s="1040"/>
      <c r="M90" s="1040"/>
    </row>
    <row r="91" spans="1:13">
      <c r="A91" s="143"/>
      <c r="C91" s="586"/>
      <c r="E91" s="586"/>
      <c r="H91" s="586"/>
      <c r="J91" s="586"/>
    </row>
    <row r="92" spans="1:13" ht="31.5" customHeight="1">
      <c r="A92" s="1166" t="s">
        <v>639</v>
      </c>
      <c r="B92" s="1166"/>
      <c r="C92" s="1166"/>
      <c r="D92" s="1166"/>
      <c r="E92" s="1166"/>
      <c r="F92" s="1166"/>
      <c r="G92" s="1166"/>
      <c r="H92" s="1166"/>
      <c r="I92" s="1166"/>
      <c r="J92" s="1166"/>
      <c r="K92" s="1166"/>
      <c r="L92" s="1166"/>
      <c r="M92" s="1166"/>
    </row>
    <row r="93" spans="1:13" ht="15" customHeight="1">
      <c r="A93" s="1109" t="s">
        <v>311</v>
      </c>
      <c r="B93" s="1229" t="s">
        <v>555</v>
      </c>
      <c r="C93" s="1230"/>
      <c r="D93" s="1230"/>
      <c r="E93" s="1230"/>
      <c r="F93" s="1230"/>
      <c r="G93" s="1230"/>
      <c r="H93" s="1230"/>
      <c r="I93" s="1230"/>
      <c r="J93" s="1230"/>
      <c r="K93" s="1230"/>
      <c r="L93" s="1230"/>
      <c r="M93" s="1231"/>
    </row>
    <row r="94" spans="1:13">
      <c r="A94" s="1110"/>
      <c r="B94" s="1229" t="s">
        <v>312</v>
      </c>
      <c r="C94" s="1230"/>
      <c r="D94" s="1230"/>
      <c r="E94" s="1232"/>
      <c r="F94" s="1229" t="s">
        <v>556</v>
      </c>
      <c r="G94" s="1230"/>
      <c r="H94" s="1230"/>
      <c r="I94" s="1232"/>
      <c r="J94" s="1229" t="s">
        <v>557</v>
      </c>
      <c r="K94" s="1230"/>
      <c r="L94" s="1230"/>
      <c r="M94" s="1231"/>
    </row>
    <row r="95" spans="1:13">
      <c r="A95" s="1110"/>
      <c r="B95" s="1233" t="s">
        <v>312</v>
      </c>
      <c r="C95" s="1235" t="s">
        <v>314</v>
      </c>
      <c r="D95" s="1236"/>
      <c r="E95" s="1237"/>
      <c r="F95" s="1233" t="s">
        <v>312</v>
      </c>
      <c r="G95" s="1235" t="s">
        <v>314</v>
      </c>
      <c r="H95" s="1236"/>
      <c r="I95" s="1237"/>
      <c r="J95" s="1233" t="s">
        <v>312</v>
      </c>
      <c r="K95" s="1235" t="s">
        <v>314</v>
      </c>
      <c r="L95" s="1236"/>
      <c r="M95" s="1238"/>
    </row>
    <row r="96" spans="1:13" ht="54.75" customHeight="1">
      <c r="A96" s="1110"/>
      <c r="B96" s="1234"/>
      <c r="C96" s="864" t="s">
        <v>558</v>
      </c>
      <c r="D96" s="859" t="s">
        <v>559</v>
      </c>
      <c r="E96" s="865" t="s">
        <v>560</v>
      </c>
      <c r="F96" s="1234"/>
      <c r="G96" s="860" t="s">
        <v>558</v>
      </c>
      <c r="H96" s="866" t="s">
        <v>559</v>
      </c>
      <c r="I96" s="865" t="s">
        <v>560</v>
      </c>
      <c r="J96" s="1234"/>
      <c r="K96" s="860" t="s">
        <v>558</v>
      </c>
      <c r="L96" s="867" t="s">
        <v>559</v>
      </c>
      <c r="M96" s="868" t="s">
        <v>560</v>
      </c>
    </row>
    <row r="97" spans="1:13" ht="14.25" customHeight="1" thickBot="1">
      <c r="A97" s="1111"/>
      <c r="B97" s="861" t="s">
        <v>313</v>
      </c>
      <c r="C97" s="1239" t="s">
        <v>561</v>
      </c>
      <c r="D97" s="1240"/>
      <c r="E97" s="1241"/>
      <c r="F97" s="414" t="s">
        <v>313</v>
      </c>
      <c r="G97" s="1239" t="s">
        <v>561</v>
      </c>
      <c r="H97" s="1240"/>
      <c r="I97" s="1241"/>
      <c r="J97" s="414" t="s">
        <v>313</v>
      </c>
      <c r="K97" s="1239" t="s">
        <v>561</v>
      </c>
      <c r="L97" s="1240"/>
      <c r="M97" s="1242"/>
    </row>
    <row r="98" spans="1:13">
      <c r="A98" s="208" t="s">
        <v>84</v>
      </c>
      <c r="B98" s="836">
        <v>52327</v>
      </c>
      <c r="C98" s="19">
        <v>3180.7477840451247</v>
      </c>
      <c r="D98" s="68">
        <v>3498.9526854219948</v>
      </c>
      <c r="E98" s="93">
        <v>3994.2303459119498</v>
      </c>
      <c r="F98" s="836">
        <v>5207</v>
      </c>
      <c r="G98" s="19">
        <v>3174.7117117117118</v>
      </c>
      <c r="H98" s="19">
        <v>3557.5402298850577</v>
      </c>
      <c r="I98" s="93">
        <v>4226.6160714285716</v>
      </c>
      <c r="J98" s="836">
        <v>47120</v>
      </c>
      <c r="K98" s="19">
        <v>3181.3407079646017</v>
      </c>
      <c r="L98" s="19">
        <v>3493.5351075877688</v>
      </c>
      <c r="M98" s="19">
        <v>3969.5518783542038</v>
      </c>
    </row>
    <row r="99" spans="1:13">
      <c r="A99" s="209" t="s">
        <v>85</v>
      </c>
      <c r="B99" s="837">
        <v>49825</v>
      </c>
      <c r="C99" s="22">
        <v>2907.335511982571</v>
      </c>
      <c r="D99" s="59">
        <v>3341.5887656033287</v>
      </c>
      <c r="E99" s="94">
        <v>3892.0629575402636</v>
      </c>
      <c r="F99" s="837">
        <v>5166</v>
      </c>
      <c r="G99" s="22">
        <v>2993.787037037037</v>
      </c>
      <c r="H99" s="22">
        <v>3530.1</v>
      </c>
      <c r="I99" s="94">
        <v>4372.6698113207549</v>
      </c>
      <c r="J99" s="837">
        <v>44659</v>
      </c>
      <c r="K99" s="22">
        <v>2900.3104371097234</v>
      </c>
      <c r="L99" s="22">
        <v>3330.2536087605772</v>
      </c>
      <c r="M99" s="22">
        <v>3844.2171916010498</v>
      </c>
    </row>
    <row r="100" spans="1:13">
      <c r="A100" s="210" t="s">
        <v>86</v>
      </c>
      <c r="B100" s="838">
        <v>23537</v>
      </c>
      <c r="C100" s="19">
        <v>2857.589877835951</v>
      </c>
      <c r="D100" s="68">
        <v>3313.8973288814691</v>
      </c>
      <c r="E100" s="93">
        <v>3809.4555369127515</v>
      </c>
      <c r="F100" s="838">
        <v>4101</v>
      </c>
      <c r="G100" s="19">
        <v>2820.8651685393256</v>
      </c>
      <c r="H100" s="68">
        <v>3250.3091603053435</v>
      </c>
      <c r="I100" s="93">
        <v>3618.9734513274338</v>
      </c>
      <c r="J100" s="838">
        <v>19436</v>
      </c>
      <c r="K100" s="19">
        <v>2864.7250530785564</v>
      </c>
      <c r="L100" s="68">
        <v>3336.5991379310344</v>
      </c>
      <c r="M100" s="19">
        <v>3834.3447653429603</v>
      </c>
    </row>
    <row r="101" spans="1:13">
      <c r="A101" s="209" t="s">
        <v>87</v>
      </c>
      <c r="B101" s="837">
        <v>7354</v>
      </c>
      <c r="C101" s="22">
        <v>2709.6530054644809</v>
      </c>
      <c r="D101" s="59">
        <v>3188.9408602150538</v>
      </c>
      <c r="E101" s="94">
        <v>3795.1428571428573</v>
      </c>
      <c r="F101" s="837">
        <v>1596</v>
      </c>
      <c r="G101" s="22">
        <v>2619.7307692307691</v>
      </c>
      <c r="H101" s="22">
        <v>3062.4047619047619</v>
      </c>
      <c r="I101" s="94">
        <v>3562.5689655172414</v>
      </c>
      <c r="J101" s="837">
        <v>5758</v>
      </c>
      <c r="K101" s="22">
        <v>2737.626865671642</v>
      </c>
      <c r="L101" s="22">
        <v>3226.9084507042253</v>
      </c>
      <c r="M101" s="22">
        <v>3864.0245901639346</v>
      </c>
    </row>
    <row r="102" spans="1:13">
      <c r="A102" s="210" t="s">
        <v>88</v>
      </c>
      <c r="B102" s="838">
        <v>2723</v>
      </c>
      <c r="C102" s="19">
        <v>2900.2093023255816</v>
      </c>
      <c r="D102" s="68">
        <v>3383.6349206349205</v>
      </c>
      <c r="E102" s="93">
        <v>3849.5625</v>
      </c>
      <c r="F102" s="838">
        <v>538</v>
      </c>
      <c r="G102" s="19">
        <v>2879.6666666666665</v>
      </c>
      <c r="H102" s="68">
        <v>3440.9761904761904</v>
      </c>
      <c r="I102" s="93">
        <v>3961.2142857142858</v>
      </c>
      <c r="J102" s="838">
        <v>2185</v>
      </c>
      <c r="K102" s="19">
        <v>2904.1290322580644</v>
      </c>
      <c r="L102" s="68">
        <v>3372.433962264151</v>
      </c>
      <c r="M102" s="19">
        <v>3823.546875</v>
      </c>
    </row>
    <row r="103" spans="1:13">
      <c r="A103" s="209" t="s">
        <v>89</v>
      </c>
      <c r="B103" s="837">
        <v>8782</v>
      </c>
      <c r="C103" s="22">
        <v>2913.6880733944954</v>
      </c>
      <c r="D103" s="59">
        <v>3338.3342245989306</v>
      </c>
      <c r="E103" s="94">
        <v>3895.1629213483147</v>
      </c>
      <c r="F103" s="837">
        <v>1655</v>
      </c>
      <c r="G103" s="22">
        <v>2986.0769230769229</v>
      </c>
      <c r="H103" s="22">
        <v>3385.5</v>
      </c>
      <c r="I103" s="94">
        <v>3868.625</v>
      </c>
      <c r="J103" s="837">
        <v>7127</v>
      </c>
      <c r="K103" s="22">
        <v>2898.611510791367</v>
      </c>
      <c r="L103" s="22">
        <v>3327.9752475247524</v>
      </c>
      <c r="M103" s="22">
        <v>3901.8319672131147</v>
      </c>
    </row>
    <row r="104" spans="1:13">
      <c r="A104" s="210" t="s">
        <v>90</v>
      </c>
      <c r="B104" s="838">
        <v>25032</v>
      </c>
      <c r="C104" s="19">
        <v>3159.1575875486383</v>
      </c>
      <c r="D104" s="68">
        <v>3545.8589108910892</v>
      </c>
      <c r="E104" s="93">
        <v>4160.8197674418607</v>
      </c>
      <c r="F104" s="838">
        <v>3812</v>
      </c>
      <c r="G104" s="19">
        <v>3220.8703703703704</v>
      </c>
      <c r="H104" s="19">
        <v>3592.6296296296296</v>
      </c>
      <c r="I104" s="93">
        <v>4262.0384615384619</v>
      </c>
      <c r="J104" s="838">
        <v>21220</v>
      </c>
      <c r="K104" s="19">
        <v>3145.8846153846152</v>
      </c>
      <c r="L104" s="19">
        <v>3537.7699386503068</v>
      </c>
      <c r="M104" s="19">
        <v>4147.0048543689318</v>
      </c>
    </row>
    <row r="105" spans="1:13">
      <c r="A105" s="209" t="s">
        <v>91</v>
      </c>
      <c r="B105" s="837">
        <v>5223</v>
      </c>
      <c r="C105" s="22">
        <v>2442.0570175438597</v>
      </c>
      <c r="D105" s="59">
        <v>2832.4602272727275</v>
      </c>
      <c r="E105" s="94">
        <v>3322.7355769230771</v>
      </c>
      <c r="F105" s="837">
        <v>880</v>
      </c>
      <c r="G105" s="22">
        <v>2464.1363636363635</v>
      </c>
      <c r="H105" s="22">
        <v>2832.1666666666665</v>
      </c>
      <c r="I105" s="94">
        <v>3283.8333333333335</v>
      </c>
      <c r="J105" s="837">
        <v>4343</v>
      </c>
      <c r="K105" s="22">
        <v>2436.153409090909</v>
      </c>
      <c r="L105" s="22">
        <v>2832.5205479452056</v>
      </c>
      <c r="M105" s="22">
        <v>3328.5913978494623</v>
      </c>
    </row>
    <row r="106" spans="1:13">
      <c r="A106" s="210" t="s">
        <v>92</v>
      </c>
      <c r="B106" s="838">
        <v>21745</v>
      </c>
      <c r="C106" s="19">
        <v>2997.6486175115206</v>
      </c>
      <c r="D106" s="68">
        <v>3414.1238532110092</v>
      </c>
      <c r="E106" s="93">
        <v>4054.1426380368098</v>
      </c>
      <c r="F106" s="838">
        <v>3924</v>
      </c>
      <c r="G106" s="19">
        <v>3050.9854368932038</v>
      </c>
      <c r="H106" s="19">
        <v>3570.3924731182797</v>
      </c>
      <c r="I106" s="93">
        <v>4394.7857142857147</v>
      </c>
      <c r="J106" s="838">
        <v>17821</v>
      </c>
      <c r="K106" s="19">
        <v>2986.3286908077994</v>
      </c>
      <c r="L106" s="19">
        <v>3390.9085872576179</v>
      </c>
      <c r="M106" s="19">
        <v>3994.5061475409834</v>
      </c>
    </row>
    <row r="107" spans="1:13">
      <c r="A107" s="209" t="s">
        <v>93</v>
      </c>
      <c r="B107" s="837">
        <v>85311</v>
      </c>
      <c r="C107" s="22">
        <v>3072.6046186144158</v>
      </c>
      <c r="D107" s="59">
        <v>3470.9965357967667</v>
      </c>
      <c r="E107" s="94">
        <v>4078.0124455507157</v>
      </c>
      <c r="F107" s="837">
        <v>11095</v>
      </c>
      <c r="G107" s="22">
        <v>3140.8894472361808</v>
      </c>
      <c r="H107" s="22">
        <v>3597.4101123595506</v>
      </c>
      <c r="I107" s="94">
        <v>4446.8785046728972</v>
      </c>
      <c r="J107" s="837">
        <v>74216</v>
      </c>
      <c r="K107" s="22">
        <v>3062.4236883942767</v>
      </c>
      <c r="L107" s="22">
        <v>3458.9253127299485</v>
      </c>
      <c r="M107" s="22">
        <v>4040.462121212121</v>
      </c>
    </row>
    <row r="108" spans="1:13">
      <c r="A108" s="210" t="s">
        <v>94</v>
      </c>
      <c r="B108" s="838">
        <v>18208</v>
      </c>
      <c r="C108" s="19">
        <v>3264.7357059509918</v>
      </c>
      <c r="D108" s="68">
        <v>3574.3738738738739</v>
      </c>
      <c r="E108" s="93">
        <v>4145.9767726161372</v>
      </c>
      <c r="F108" s="838">
        <v>2443</v>
      </c>
      <c r="G108" s="19">
        <v>3268.5397727272725</v>
      </c>
      <c r="H108" s="19">
        <v>3689.8518518518517</v>
      </c>
      <c r="I108" s="93">
        <v>4383</v>
      </c>
      <c r="J108" s="838">
        <v>15765</v>
      </c>
      <c r="K108" s="19">
        <v>3264.300390117035</v>
      </c>
      <c r="L108" s="19">
        <v>3565.6912181303114</v>
      </c>
      <c r="M108" s="19">
        <v>4124.1788617886177</v>
      </c>
    </row>
    <row r="109" spans="1:13">
      <c r="A109" s="209" t="s">
        <v>95</v>
      </c>
      <c r="B109" s="837">
        <v>4966</v>
      </c>
      <c r="C109" s="22">
        <v>3186.6111111111113</v>
      </c>
      <c r="D109" s="59">
        <v>3500.310606060606</v>
      </c>
      <c r="E109" s="94">
        <v>4042.5454545454545</v>
      </c>
      <c r="F109" s="837">
        <v>646</v>
      </c>
      <c r="G109" s="22">
        <v>3275.5</v>
      </c>
      <c r="H109" s="22">
        <v>3709.195652173913</v>
      </c>
      <c r="I109" s="94">
        <v>4375.5</v>
      </c>
      <c r="J109" s="837">
        <v>4320</v>
      </c>
      <c r="K109" s="22">
        <v>3171.7</v>
      </c>
      <c r="L109" s="22">
        <v>3484.7975206611573</v>
      </c>
      <c r="M109" s="22">
        <v>3984.6666666666665</v>
      </c>
    </row>
    <row r="110" spans="1:13">
      <c r="A110" s="210" t="s">
        <v>96</v>
      </c>
      <c r="B110" s="838">
        <v>9889</v>
      </c>
      <c r="C110" s="19">
        <v>2882.3326271186443</v>
      </c>
      <c r="D110" s="68">
        <v>3344.6119691119693</v>
      </c>
      <c r="E110" s="93">
        <v>3956.1469298245615</v>
      </c>
      <c r="F110" s="838">
        <v>1711</v>
      </c>
      <c r="G110" s="19">
        <v>2760.7272727272725</v>
      </c>
      <c r="H110" s="68">
        <v>3197.765625</v>
      </c>
      <c r="I110" s="93">
        <v>3755.8571428571427</v>
      </c>
      <c r="J110" s="838">
        <v>8178</v>
      </c>
      <c r="K110" s="19">
        <v>2906.8432835820895</v>
      </c>
      <c r="L110" s="68">
        <v>3373.0531914893618</v>
      </c>
      <c r="M110" s="19">
        <v>3977.0776699029125</v>
      </c>
    </row>
    <row r="111" spans="1:13">
      <c r="A111" s="209" t="s">
        <v>97</v>
      </c>
      <c r="B111" s="837">
        <v>5977</v>
      </c>
      <c r="C111" s="22">
        <v>2748.8274647887324</v>
      </c>
      <c r="D111" s="59">
        <v>3236.4375</v>
      </c>
      <c r="E111" s="94">
        <v>3867.6875</v>
      </c>
      <c r="F111" s="837">
        <v>1043</v>
      </c>
      <c r="G111" s="22">
        <v>2630.8571428571427</v>
      </c>
      <c r="H111" s="22">
        <v>3126.125</v>
      </c>
      <c r="I111" s="94">
        <v>3640.6785714285716</v>
      </c>
      <c r="J111" s="837">
        <v>4934</v>
      </c>
      <c r="K111" s="22">
        <v>2775.2916666666665</v>
      </c>
      <c r="L111" s="22">
        <v>3267.3</v>
      </c>
      <c r="M111" s="22">
        <v>3918.6451612903224</v>
      </c>
    </row>
    <row r="112" spans="1:13">
      <c r="A112" s="210" t="s">
        <v>98</v>
      </c>
      <c r="B112" s="838">
        <v>10934</v>
      </c>
      <c r="C112" s="19">
        <v>2850.3863636363635</v>
      </c>
      <c r="D112" s="68">
        <v>3308.6690140845071</v>
      </c>
      <c r="E112" s="93">
        <v>3823.6104651162791</v>
      </c>
      <c r="F112" s="838">
        <v>2775</v>
      </c>
      <c r="G112" s="19">
        <v>2881.9144736842104</v>
      </c>
      <c r="H112" s="19">
        <v>3348.1027397260273</v>
      </c>
      <c r="I112" s="93">
        <v>3957.0625</v>
      </c>
      <c r="J112" s="838">
        <v>8159</v>
      </c>
      <c r="K112" s="19">
        <v>2836.1398809523807</v>
      </c>
      <c r="L112" s="19">
        <v>3298.0215517241381</v>
      </c>
      <c r="M112" s="19">
        <v>3780.7951388888887</v>
      </c>
    </row>
    <row r="113" spans="1:13" ht="15.75" thickBot="1">
      <c r="A113" s="873" t="s">
        <v>99</v>
      </c>
      <c r="B113" s="874">
        <v>6885</v>
      </c>
      <c r="C113" s="791">
        <v>2755.8125</v>
      </c>
      <c r="D113" s="60">
        <v>3197.0639810426542</v>
      </c>
      <c r="E113" s="875">
        <v>3702.2523364485983</v>
      </c>
      <c r="F113" s="874">
        <v>1050</v>
      </c>
      <c r="G113" s="791">
        <v>2693</v>
      </c>
      <c r="H113" s="60">
        <v>3072.1666666666665</v>
      </c>
      <c r="I113" s="875">
        <v>3520.1428571428573</v>
      </c>
      <c r="J113" s="874">
        <v>5835</v>
      </c>
      <c r="K113" s="791">
        <v>2766.3088235294117</v>
      </c>
      <c r="L113" s="60">
        <v>3218.8701657458564</v>
      </c>
      <c r="M113" s="791">
        <v>3728.234375</v>
      </c>
    </row>
    <row r="114" spans="1:13">
      <c r="A114" s="876" t="s">
        <v>102</v>
      </c>
      <c r="B114" s="869">
        <v>338719</v>
      </c>
      <c r="C114" s="416">
        <v>2989.0383576874206</v>
      </c>
      <c r="D114" s="417">
        <v>3426.1803049310047</v>
      </c>
      <c r="E114" s="418">
        <v>3986.0982772934826</v>
      </c>
      <c r="F114" s="872">
        <v>47642</v>
      </c>
      <c r="G114" s="870">
        <v>2981.5</v>
      </c>
      <c r="H114" s="419">
        <v>3459.5151515151515</v>
      </c>
      <c r="I114" s="420">
        <v>4146.9173228346453</v>
      </c>
      <c r="J114" s="872">
        <v>291077</v>
      </c>
      <c r="K114" s="870">
        <v>2990.2551189817377</v>
      </c>
      <c r="L114" s="419">
        <v>3421.2918326693225</v>
      </c>
      <c r="M114" s="877">
        <v>3962.3766482857827</v>
      </c>
    </row>
    <row r="115" spans="1:13">
      <c r="A115" s="1228" t="s">
        <v>607</v>
      </c>
      <c r="B115" s="1228"/>
      <c r="C115" s="1228"/>
      <c r="D115" s="1228"/>
      <c r="E115" s="1228"/>
      <c r="F115" s="1228"/>
      <c r="G115" s="1228"/>
      <c r="H115" s="1228"/>
      <c r="I115" s="1228"/>
      <c r="J115" s="1228"/>
      <c r="K115" s="1228"/>
      <c r="L115" s="1228"/>
      <c r="M115" s="1228"/>
    </row>
    <row r="116" spans="1:13">
      <c r="A116" s="1226" t="s">
        <v>564</v>
      </c>
      <c r="B116" s="1226"/>
      <c r="C116" s="1226"/>
      <c r="D116" s="1226"/>
      <c r="E116" s="1226"/>
      <c r="F116" s="1226"/>
      <c r="G116" s="1226"/>
      <c r="H116" s="1226"/>
      <c r="I116" s="1226"/>
      <c r="J116" s="1226"/>
      <c r="K116" s="1226"/>
      <c r="L116" s="1226"/>
      <c r="M116" s="1226"/>
    </row>
    <row r="117" spans="1:13">
      <c r="A117" s="1226" t="s">
        <v>829</v>
      </c>
      <c r="B117" s="1226"/>
      <c r="C117" s="1226"/>
      <c r="D117" s="1226"/>
      <c r="E117" s="1226"/>
      <c r="F117" s="1226"/>
      <c r="G117" s="1226"/>
      <c r="H117" s="1226"/>
      <c r="I117" s="1226"/>
      <c r="J117" s="1226"/>
      <c r="K117" s="1226"/>
      <c r="L117" s="1226"/>
      <c r="M117" s="1226"/>
    </row>
    <row r="120" spans="1:13">
      <c r="B120" s="95"/>
      <c r="C120" s="95"/>
      <c r="D120" s="95"/>
      <c r="E120" s="95"/>
      <c r="F120" s="95"/>
      <c r="G120" s="95"/>
      <c r="H120" s="95"/>
      <c r="I120" s="95"/>
      <c r="J120" s="95"/>
      <c r="K120" s="95"/>
      <c r="L120" s="95"/>
      <c r="M120" s="95"/>
    </row>
    <row r="121" spans="1:13">
      <c r="B121" s="95"/>
      <c r="C121" s="95"/>
      <c r="D121" s="95"/>
      <c r="E121" s="95"/>
      <c r="F121" s="95"/>
      <c r="G121" s="95"/>
      <c r="H121" s="95"/>
      <c r="I121" s="95"/>
      <c r="J121" s="95"/>
      <c r="K121" s="95"/>
      <c r="L121" s="95"/>
      <c r="M121" s="95"/>
    </row>
    <row r="122" spans="1:13">
      <c r="B122" s="95"/>
      <c r="C122" s="95"/>
      <c r="D122" s="95"/>
      <c r="E122" s="95"/>
      <c r="F122" s="95"/>
      <c r="G122" s="95"/>
      <c r="H122" s="95"/>
      <c r="I122" s="95"/>
      <c r="J122" s="95"/>
      <c r="K122" s="95"/>
      <c r="L122" s="95"/>
      <c r="M122" s="95"/>
    </row>
    <row r="123" spans="1:13">
      <c r="B123" s="95"/>
      <c r="C123" s="95"/>
      <c r="D123" s="95"/>
      <c r="E123" s="95"/>
      <c r="F123" s="95"/>
      <c r="G123" s="95"/>
      <c r="H123" s="95"/>
      <c r="I123" s="95"/>
      <c r="J123" s="95"/>
      <c r="K123" s="95"/>
      <c r="L123" s="95"/>
      <c r="M123" s="95"/>
    </row>
    <row r="124" spans="1:13">
      <c r="B124" s="95"/>
      <c r="C124" s="95"/>
      <c r="D124" s="95"/>
      <c r="E124" s="95"/>
      <c r="F124" s="95"/>
      <c r="G124" s="95"/>
      <c r="H124" s="95"/>
      <c r="I124" s="95"/>
      <c r="J124" s="95"/>
      <c r="K124" s="95"/>
      <c r="L124" s="95"/>
      <c r="M124" s="95"/>
    </row>
    <row r="125" spans="1:13">
      <c r="B125" s="95"/>
      <c r="C125" s="95"/>
      <c r="D125" s="95"/>
      <c r="E125" s="95"/>
      <c r="F125" s="95"/>
      <c r="G125" s="95"/>
      <c r="H125" s="95"/>
      <c r="I125" s="95"/>
      <c r="J125" s="95"/>
      <c r="K125" s="95"/>
      <c r="L125" s="95"/>
      <c r="M125" s="95"/>
    </row>
    <row r="126" spans="1:13">
      <c r="B126" s="95"/>
      <c r="C126" s="95"/>
      <c r="D126" s="95"/>
      <c r="E126" s="95"/>
      <c r="F126" s="95"/>
      <c r="G126" s="95"/>
      <c r="H126" s="95"/>
      <c r="I126" s="95"/>
      <c r="J126" s="95"/>
      <c r="K126" s="95"/>
      <c r="L126" s="95"/>
      <c r="M126" s="95"/>
    </row>
    <row r="127" spans="1:13">
      <c r="B127" s="95"/>
      <c r="C127" s="95"/>
      <c r="D127" s="95"/>
      <c r="E127" s="95"/>
      <c r="F127" s="95"/>
      <c r="G127" s="95"/>
      <c r="H127" s="95"/>
      <c r="I127" s="95"/>
      <c r="J127" s="95"/>
      <c r="K127" s="95"/>
      <c r="L127" s="95"/>
      <c r="M127" s="95"/>
    </row>
    <row r="128" spans="1:13">
      <c r="B128" s="95"/>
      <c r="C128" s="95"/>
      <c r="D128" s="95"/>
      <c r="E128" s="95"/>
      <c r="F128" s="95"/>
      <c r="G128" s="95"/>
      <c r="H128" s="95"/>
      <c r="I128" s="95"/>
      <c r="J128" s="95"/>
      <c r="K128" s="95"/>
      <c r="L128" s="95"/>
      <c r="M128" s="95"/>
    </row>
    <row r="129" spans="2:13">
      <c r="B129" s="95"/>
      <c r="C129" s="95"/>
      <c r="D129" s="95"/>
      <c r="E129" s="95"/>
      <c r="F129" s="95"/>
      <c r="G129" s="95"/>
      <c r="H129" s="95"/>
      <c r="I129" s="95"/>
      <c r="J129" s="95"/>
      <c r="K129" s="95"/>
      <c r="L129" s="95"/>
      <c r="M129" s="95"/>
    </row>
    <row r="130" spans="2:13">
      <c r="B130" s="95"/>
      <c r="C130" s="95"/>
      <c r="D130" s="95"/>
      <c r="E130" s="95"/>
      <c r="F130" s="95"/>
      <c r="G130" s="95"/>
      <c r="H130" s="95"/>
      <c r="I130" s="95"/>
      <c r="J130" s="95"/>
      <c r="K130" s="95"/>
      <c r="L130" s="95"/>
      <c r="M130" s="95"/>
    </row>
    <row r="131" spans="2:13">
      <c r="B131" s="95"/>
      <c r="C131" s="95"/>
      <c r="D131" s="95"/>
      <c r="E131" s="95"/>
      <c r="F131" s="95"/>
      <c r="G131" s="95"/>
      <c r="H131" s="95"/>
      <c r="I131" s="95"/>
      <c r="J131" s="95"/>
      <c r="K131" s="95"/>
      <c r="L131" s="95"/>
      <c r="M131" s="95"/>
    </row>
    <row r="132" spans="2:13">
      <c r="B132" s="95"/>
      <c r="C132" s="95"/>
      <c r="D132" s="95"/>
      <c r="E132" s="95"/>
      <c r="F132" s="95"/>
      <c r="G132" s="95"/>
      <c r="H132" s="95"/>
      <c r="I132" s="95"/>
      <c r="J132" s="95"/>
      <c r="K132" s="95"/>
      <c r="L132" s="95"/>
      <c r="M132" s="95"/>
    </row>
    <row r="133" spans="2:13">
      <c r="B133" s="95"/>
      <c r="C133" s="95"/>
      <c r="D133" s="95"/>
      <c r="E133" s="95"/>
      <c r="F133" s="95"/>
      <c r="G133" s="95"/>
      <c r="H133" s="95"/>
      <c r="I133" s="95"/>
      <c r="J133" s="95"/>
      <c r="K133" s="95"/>
      <c r="L133" s="95"/>
      <c r="M133" s="95"/>
    </row>
    <row r="134" spans="2:13">
      <c r="B134" s="95"/>
      <c r="C134" s="95"/>
      <c r="D134" s="95"/>
      <c r="E134" s="95"/>
      <c r="F134" s="95"/>
      <c r="G134" s="95"/>
      <c r="H134" s="95"/>
      <c r="I134" s="95"/>
      <c r="J134" s="95"/>
      <c r="K134" s="95"/>
      <c r="L134" s="95"/>
      <c r="M134" s="95"/>
    </row>
    <row r="135" spans="2:13">
      <c r="B135" s="95"/>
      <c r="C135" s="95"/>
      <c r="D135" s="95"/>
      <c r="E135" s="95"/>
      <c r="F135" s="95"/>
      <c r="G135" s="95"/>
      <c r="H135" s="95"/>
      <c r="I135" s="95"/>
      <c r="J135" s="95"/>
      <c r="K135" s="95"/>
      <c r="L135" s="95"/>
      <c r="M135" s="95"/>
    </row>
    <row r="136" spans="2:13">
      <c r="B136" s="95"/>
      <c r="C136" s="95"/>
      <c r="D136" s="95"/>
      <c r="E136" s="95"/>
      <c r="F136" s="95"/>
      <c r="G136" s="95"/>
      <c r="H136" s="95"/>
      <c r="I136" s="95"/>
      <c r="J136" s="95"/>
      <c r="K136" s="95"/>
      <c r="L136" s="95"/>
      <c r="M136" s="95"/>
    </row>
  </sheetData>
  <mergeCells count="76">
    <mergeCell ref="A3:M3"/>
    <mergeCell ref="A5:M5"/>
    <mergeCell ref="A6:A10"/>
    <mergeCell ref="B6:M6"/>
    <mergeCell ref="B7:E7"/>
    <mergeCell ref="F7:I7"/>
    <mergeCell ref="J7:M7"/>
    <mergeCell ref="B8:B9"/>
    <mergeCell ref="C8:E8"/>
    <mergeCell ref="F8:F9"/>
    <mergeCell ref="G8:I8"/>
    <mergeCell ref="J8:J9"/>
    <mergeCell ref="K8:M8"/>
    <mergeCell ref="C10:E10"/>
    <mergeCell ref="G10:I10"/>
    <mergeCell ref="K10:M10"/>
    <mergeCell ref="J37:J38"/>
    <mergeCell ref="K37:M37"/>
    <mergeCell ref="C39:E39"/>
    <mergeCell ref="G39:I39"/>
    <mergeCell ref="K39:M39"/>
    <mergeCell ref="A61:M61"/>
    <mergeCell ref="A63:M63"/>
    <mergeCell ref="A64:A68"/>
    <mergeCell ref="B64:M64"/>
    <mergeCell ref="B65:E65"/>
    <mergeCell ref="F65:I65"/>
    <mergeCell ref="J65:M65"/>
    <mergeCell ref="B66:B67"/>
    <mergeCell ref="C66:E66"/>
    <mergeCell ref="F66:F67"/>
    <mergeCell ref="G66:I66"/>
    <mergeCell ref="J66:J67"/>
    <mergeCell ref="K66:M66"/>
    <mergeCell ref="C68:E68"/>
    <mergeCell ref="G68:I68"/>
    <mergeCell ref="K68:M68"/>
    <mergeCell ref="F95:F96"/>
    <mergeCell ref="G95:I95"/>
    <mergeCell ref="J95:J96"/>
    <mergeCell ref="K95:M95"/>
    <mergeCell ref="C97:E97"/>
    <mergeCell ref="G97:I97"/>
    <mergeCell ref="K97:M97"/>
    <mergeCell ref="A28:M28"/>
    <mergeCell ref="A29:M29"/>
    <mergeCell ref="A30:M30"/>
    <mergeCell ref="A57:M57"/>
    <mergeCell ref="A58:M58"/>
    <mergeCell ref="A32:M32"/>
    <mergeCell ref="A34:M34"/>
    <mergeCell ref="A35:A39"/>
    <mergeCell ref="B35:M35"/>
    <mergeCell ref="B36:E36"/>
    <mergeCell ref="F36:I36"/>
    <mergeCell ref="J36:M36"/>
    <mergeCell ref="B37:B38"/>
    <mergeCell ref="C37:E37"/>
    <mergeCell ref="F37:F38"/>
    <mergeCell ref="G37:I37"/>
    <mergeCell ref="A116:M116"/>
    <mergeCell ref="A117:M117"/>
    <mergeCell ref="A59:M59"/>
    <mergeCell ref="A86:M86"/>
    <mergeCell ref="A88:M88"/>
    <mergeCell ref="A87:M87"/>
    <mergeCell ref="A115:M115"/>
    <mergeCell ref="A90:M90"/>
    <mergeCell ref="A92:M92"/>
    <mergeCell ref="A93:A97"/>
    <mergeCell ref="B93:M93"/>
    <mergeCell ref="B94:E94"/>
    <mergeCell ref="F94:I94"/>
    <mergeCell ref="J94:M94"/>
    <mergeCell ref="B95:B96"/>
    <mergeCell ref="C95:E95"/>
  </mergeCells>
  <hyperlinks>
    <hyperlink ref="A1" location="Inhalt!A1" display="Zurück zum Inhalt" xr:uid="{00000000-0004-0000-1D00-000000000000}"/>
  </hyperlink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Q123"/>
  <sheetViews>
    <sheetView zoomScale="80" zoomScaleNormal="80" workbookViewId="0">
      <pane xSplit="1" topLeftCell="B1" activePane="topRight" state="frozen"/>
      <selection pane="topRight"/>
    </sheetView>
  </sheetViews>
  <sheetFormatPr baseColWidth="10" defaultColWidth="10.625" defaultRowHeight="15"/>
  <cols>
    <col min="1" max="1" width="23.5" style="583" customWidth="1"/>
    <col min="2" max="17" width="11.125" style="583" customWidth="1"/>
    <col min="18" max="16384" width="10.625" style="583"/>
  </cols>
  <sheetData>
    <row r="1" spans="1:17">
      <c r="A1" s="488" t="s">
        <v>688</v>
      </c>
      <c r="C1" s="586"/>
      <c r="E1" s="586"/>
      <c r="F1" s="586"/>
      <c r="H1" s="586"/>
    </row>
    <row r="3" spans="1:17" ht="23.25">
      <c r="A3" s="1040">
        <v>2022</v>
      </c>
      <c r="B3" s="1040"/>
      <c r="C3" s="1040"/>
      <c r="D3" s="1040"/>
      <c r="E3" s="1040"/>
      <c r="F3" s="1040"/>
      <c r="G3" s="1040"/>
      <c r="H3" s="1040"/>
      <c r="I3" s="1040"/>
      <c r="J3" s="1040"/>
      <c r="K3" s="1040"/>
      <c r="L3" s="1040"/>
      <c r="M3" s="1040"/>
      <c r="N3" s="1040"/>
      <c r="O3" s="1040"/>
      <c r="P3" s="1040"/>
      <c r="Q3" s="1040"/>
    </row>
    <row r="5" spans="1:17" ht="17.45" customHeight="1">
      <c r="A5" s="1158" t="s">
        <v>840</v>
      </c>
      <c r="B5" s="1158"/>
      <c r="C5" s="1158"/>
      <c r="D5" s="1158"/>
      <c r="E5" s="1158"/>
      <c r="F5" s="1158"/>
      <c r="G5" s="1158"/>
      <c r="H5" s="1158"/>
      <c r="I5" s="1158"/>
      <c r="J5" s="1158"/>
      <c r="K5" s="1158"/>
      <c r="L5" s="1158"/>
      <c r="M5" s="1158"/>
      <c r="N5" s="1158"/>
      <c r="O5" s="1158"/>
      <c r="P5" s="1158"/>
      <c r="Q5" s="1158"/>
    </row>
    <row r="6" spans="1:17" ht="14.65" customHeight="1">
      <c r="A6" s="1109" t="s">
        <v>311</v>
      </c>
      <c r="B6" s="1229" t="s">
        <v>565</v>
      </c>
      <c r="C6" s="1230"/>
      <c r="D6" s="1230"/>
      <c r="E6" s="1230"/>
      <c r="F6" s="1230"/>
      <c r="G6" s="1230"/>
      <c r="H6" s="1230"/>
      <c r="I6" s="1230"/>
      <c r="J6" s="1230"/>
      <c r="K6" s="1230"/>
      <c r="L6" s="1230"/>
      <c r="M6" s="1230"/>
      <c r="N6" s="1230"/>
      <c r="O6" s="1230"/>
      <c r="P6" s="1230"/>
      <c r="Q6" s="1231"/>
    </row>
    <row r="7" spans="1:17" ht="14.65" customHeight="1">
      <c r="A7" s="1110"/>
      <c r="B7" s="1229" t="s">
        <v>312</v>
      </c>
      <c r="C7" s="1230"/>
      <c r="D7" s="1230"/>
      <c r="E7" s="1232"/>
      <c r="F7" s="1229" t="s">
        <v>566</v>
      </c>
      <c r="G7" s="1230"/>
      <c r="H7" s="1230"/>
      <c r="I7" s="1230"/>
      <c r="J7" s="1229" t="s">
        <v>567</v>
      </c>
      <c r="K7" s="1230"/>
      <c r="L7" s="1230"/>
      <c r="M7" s="1232"/>
      <c r="N7" s="1229" t="s">
        <v>323</v>
      </c>
      <c r="O7" s="1230"/>
      <c r="P7" s="1230"/>
      <c r="Q7" s="1231"/>
    </row>
    <row r="8" spans="1:17">
      <c r="A8" s="1110"/>
      <c r="B8" s="1233" t="s">
        <v>312</v>
      </c>
      <c r="C8" s="1235" t="s">
        <v>314</v>
      </c>
      <c r="D8" s="1236"/>
      <c r="E8" s="1237"/>
      <c r="F8" s="1233" t="s">
        <v>312</v>
      </c>
      <c r="G8" s="1235" t="s">
        <v>314</v>
      </c>
      <c r="H8" s="1236"/>
      <c r="I8" s="1237"/>
      <c r="J8" s="1233" t="s">
        <v>568</v>
      </c>
      <c r="K8" s="1235" t="s">
        <v>314</v>
      </c>
      <c r="L8" s="1236"/>
      <c r="M8" s="1237"/>
      <c r="N8" s="1233" t="s">
        <v>312</v>
      </c>
      <c r="O8" s="1235" t="s">
        <v>314</v>
      </c>
      <c r="P8" s="1236"/>
      <c r="Q8" s="1238"/>
    </row>
    <row r="9" spans="1:17" ht="60" customHeight="1">
      <c r="A9" s="1110"/>
      <c r="B9" s="1234"/>
      <c r="C9" s="862" t="s">
        <v>558</v>
      </c>
      <c r="D9" s="878" t="s">
        <v>559</v>
      </c>
      <c r="E9" s="863" t="s">
        <v>560</v>
      </c>
      <c r="F9" s="1234"/>
      <c r="G9" s="862" t="s">
        <v>558</v>
      </c>
      <c r="H9" s="862" t="s">
        <v>559</v>
      </c>
      <c r="I9" s="878" t="s">
        <v>560</v>
      </c>
      <c r="J9" s="1234"/>
      <c r="K9" s="862" t="s">
        <v>558</v>
      </c>
      <c r="L9" s="878" t="s">
        <v>559</v>
      </c>
      <c r="M9" s="863" t="s">
        <v>560</v>
      </c>
      <c r="N9" s="1234"/>
      <c r="O9" s="862" t="s">
        <v>558</v>
      </c>
      <c r="P9" s="878" t="s">
        <v>559</v>
      </c>
      <c r="Q9" s="864" t="s">
        <v>560</v>
      </c>
    </row>
    <row r="10" spans="1:17" ht="14.45" customHeight="1" thickBot="1">
      <c r="A10" s="1111"/>
      <c r="B10" s="861" t="s">
        <v>313</v>
      </c>
      <c r="C10" s="1246" t="s">
        <v>561</v>
      </c>
      <c r="D10" s="1246"/>
      <c r="E10" s="1247"/>
      <c r="F10" s="871" t="s">
        <v>313</v>
      </c>
      <c r="G10" s="1246" t="s">
        <v>561</v>
      </c>
      <c r="H10" s="1246"/>
      <c r="I10" s="1247"/>
      <c r="J10" s="861" t="s">
        <v>313</v>
      </c>
      <c r="K10" s="1246" t="s">
        <v>561</v>
      </c>
      <c r="L10" s="1246"/>
      <c r="M10" s="1247"/>
      <c r="N10" s="861" t="s">
        <v>313</v>
      </c>
      <c r="O10" s="1246" t="s">
        <v>561</v>
      </c>
      <c r="P10" s="1246"/>
      <c r="Q10" s="1249"/>
    </row>
    <row r="11" spans="1:17" ht="14.45" customHeight="1">
      <c r="A11" s="208" t="s">
        <v>84</v>
      </c>
      <c r="B11" s="836">
        <v>55913</v>
      </c>
      <c r="C11" s="19">
        <v>3409.066066066066</v>
      </c>
      <c r="D11" s="68">
        <v>3763.0717360114777</v>
      </c>
      <c r="E11" s="93">
        <v>4251.494318181818</v>
      </c>
      <c r="F11" s="838">
        <v>8011</v>
      </c>
      <c r="G11" s="19">
        <v>3252.1379310344828</v>
      </c>
      <c r="H11" s="19">
        <v>3555.3331015299027</v>
      </c>
      <c r="I11" s="93">
        <v>3671.7209302325582</v>
      </c>
      <c r="J11" s="836">
        <v>40373</v>
      </c>
      <c r="K11" s="19">
        <v>3410.9425837320573</v>
      </c>
      <c r="L11" s="19">
        <v>3787.4920494699645</v>
      </c>
      <c r="M11" s="93">
        <v>4180.3499267935576</v>
      </c>
      <c r="N11" s="836">
        <v>7529</v>
      </c>
      <c r="O11" s="19">
        <v>3855.459239130435</v>
      </c>
      <c r="P11" s="68">
        <v>4476.8059701492539</v>
      </c>
      <c r="Q11" s="19">
        <v>5128.8179012345681</v>
      </c>
    </row>
    <row r="12" spans="1:17" ht="14.45" customHeight="1">
      <c r="A12" s="209" t="s">
        <v>85</v>
      </c>
      <c r="B12" s="837">
        <v>53341</v>
      </c>
      <c r="C12" s="22">
        <v>3143.2196866485015</v>
      </c>
      <c r="D12" s="59">
        <v>3618.8833333333332</v>
      </c>
      <c r="E12" s="94">
        <v>4200.9020979020979</v>
      </c>
      <c r="F12" s="837">
        <v>9721</v>
      </c>
      <c r="G12" s="22">
        <v>2977.6651270207853</v>
      </c>
      <c r="H12" s="22">
        <v>3265.8780068728524</v>
      </c>
      <c r="I12" s="94">
        <v>3578.3606102635231</v>
      </c>
      <c r="J12" s="837">
        <v>37050</v>
      </c>
      <c r="K12" s="22">
        <v>3213.5</v>
      </c>
      <c r="L12" s="22">
        <v>3684.1789900811541</v>
      </c>
      <c r="M12" s="94">
        <v>4223.7717041800643</v>
      </c>
      <c r="N12" s="837">
        <v>6570</v>
      </c>
      <c r="O12" s="22">
        <v>3527.4444444444443</v>
      </c>
      <c r="P12" s="59">
        <v>4355.2619047619046</v>
      </c>
      <c r="Q12" s="22">
        <v>5246.125</v>
      </c>
    </row>
    <row r="13" spans="1:17" ht="14.45" customHeight="1">
      <c r="A13" s="210" t="s">
        <v>86</v>
      </c>
      <c r="B13" s="838">
        <v>23958</v>
      </c>
      <c r="C13" s="19">
        <v>3140.2423664122139</v>
      </c>
      <c r="D13" s="68">
        <v>3630.1723300970875</v>
      </c>
      <c r="E13" s="93">
        <v>4185.462871287129</v>
      </c>
      <c r="F13" s="838">
        <v>1333</v>
      </c>
      <c r="G13" s="19">
        <v>2669.060606060606</v>
      </c>
      <c r="H13" s="68">
        <v>3028.7786885245901</v>
      </c>
      <c r="I13" s="93">
        <v>3324.6666666666665</v>
      </c>
      <c r="J13" s="838">
        <v>16376</v>
      </c>
      <c r="K13" s="19">
        <v>3100.3563218390805</v>
      </c>
      <c r="L13" s="68">
        <v>3532.2477876106195</v>
      </c>
      <c r="M13" s="93">
        <v>3936.828125</v>
      </c>
      <c r="N13" s="838">
        <v>6249</v>
      </c>
      <c r="O13" s="19">
        <v>3646.605072463768</v>
      </c>
      <c r="P13" s="68">
        <v>4267.1977611940301</v>
      </c>
      <c r="Q13" s="19">
        <v>4672.29648241206</v>
      </c>
    </row>
    <row r="14" spans="1:17" ht="14.45" customHeight="1">
      <c r="A14" s="209" t="s">
        <v>87</v>
      </c>
      <c r="B14" s="837">
        <v>7644</v>
      </c>
      <c r="C14" s="22">
        <v>3040.556818181818</v>
      </c>
      <c r="D14" s="59">
        <v>3516.8461538461538</v>
      </c>
      <c r="E14" s="94">
        <v>4118.5327868852455</v>
      </c>
      <c r="F14" s="837">
        <v>563</v>
      </c>
      <c r="G14" s="22">
        <v>2747.375</v>
      </c>
      <c r="H14" s="22">
        <v>3068</v>
      </c>
      <c r="I14" s="94">
        <v>3350.9807692307691</v>
      </c>
      <c r="J14" s="837">
        <v>5175</v>
      </c>
      <c r="K14" s="22">
        <v>3040.5590551181103</v>
      </c>
      <c r="L14" s="22">
        <v>3485.5352112676055</v>
      </c>
      <c r="M14" s="94">
        <v>3974.2359550561796</v>
      </c>
      <c r="N14" s="837">
        <v>1906</v>
      </c>
      <c r="O14" s="22">
        <v>3272.2105263157896</v>
      </c>
      <c r="P14" s="59">
        <v>3953.7258064516127</v>
      </c>
      <c r="Q14" s="22">
        <v>4607.791666666667</v>
      </c>
    </row>
    <row r="15" spans="1:17" ht="14.45" customHeight="1">
      <c r="A15" s="210" t="s">
        <v>88</v>
      </c>
      <c r="B15" s="838">
        <v>2980</v>
      </c>
      <c r="C15" s="19">
        <v>3170.5</v>
      </c>
      <c r="D15" s="68">
        <v>3661.2526881720432</v>
      </c>
      <c r="E15" s="93">
        <v>4154.0714285714284</v>
      </c>
      <c r="F15" s="838">
        <v>287</v>
      </c>
      <c r="G15" s="19" t="s">
        <v>429</v>
      </c>
      <c r="H15" s="68" t="s">
        <v>429</v>
      </c>
      <c r="I15" s="93" t="s">
        <v>429</v>
      </c>
      <c r="J15" s="838">
        <v>2203</v>
      </c>
      <c r="K15" s="19">
        <v>3186.6363636363635</v>
      </c>
      <c r="L15" s="68">
        <v>3646.6734693877552</v>
      </c>
      <c r="M15" s="93">
        <v>4053.7142857142858</v>
      </c>
      <c r="N15" s="838">
        <v>490</v>
      </c>
      <c r="O15" s="19" t="s">
        <v>429</v>
      </c>
      <c r="P15" s="68" t="s">
        <v>429</v>
      </c>
      <c r="Q15" s="19" t="s">
        <v>429</v>
      </c>
    </row>
    <row r="16" spans="1:17" ht="14.45" customHeight="1">
      <c r="A16" s="209" t="s">
        <v>89</v>
      </c>
      <c r="B16" s="837">
        <v>9533</v>
      </c>
      <c r="C16" s="22">
        <v>3082.2087155963304</v>
      </c>
      <c r="D16" s="59">
        <v>3559.875</v>
      </c>
      <c r="E16" s="94">
        <v>4118.610795454545</v>
      </c>
      <c r="F16" s="837">
        <v>925</v>
      </c>
      <c r="G16" s="22">
        <v>2737.5833333333335</v>
      </c>
      <c r="H16" s="22">
        <v>3050.962962962963</v>
      </c>
      <c r="I16" s="94">
        <v>3314.171875</v>
      </c>
      <c r="J16" s="837">
        <v>7131</v>
      </c>
      <c r="K16" s="22">
        <v>3110.3214285714284</v>
      </c>
      <c r="L16" s="22">
        <v>3553.5147058823532</v>
      </c>
      <c r="M16" s="94">
        <v>3972.9734042553191</v>
      </c>
      <c r="N16" s="837">
        <v>1477</v>
      </c>
      <c r="O16" s="22">
        <v>3616.125</v>
      </c>
      <c r="P16" s="59">
        <v>4277.0873015873012</v>
      </c>
      <c r="Q16" s="22">
        <v>4756.0232558139533</v>
      </c>
    </row>
    <row r="17" spans="1:17" ht="14.45" customHeight="1">
      <c r="A17" s="210" t="s">
        <v>90</v>
      </c>
      <c r="B17" s="838">
        <v>27167</v>
      </c>
      <c r="C17" s="19">
        <v>3372.6662030598054</v>
      </c>
      <c r="D17" s="68">
        <v>3794.3098495212039</v>
      </c>
      <c r="E17" s="93">
        <v>4400.7358490566039</v>
      </c>
      <c r="F17" s="838">
        <v>2358</v>
      </c>
      <c r="G17" s="19">
        <v>3003.909090909091</v>
      </c>
      <c r="H17" s="19">
        <v>3472.1216216216217</v>
      </c>
      <c r="I17" s="93">
        <v>3654.2401574803148</v>
      </c>
      <c r="J17" s="838">
        <v>20314</v>
      </c>
      <c r="K17" s="19">
        <v>3372.6428571428573</v>
      </c>
      <c r="L17" s="19">
        <v>3778.4900332225911</v>
      </c>
      <c r="M17" s="93">
        <v>4293.3423236514527</v>
      </c>
      <c r="N17" s="838">
        <v>4495</v>
      </c>
      <c r="O17" s="19">
        <v>3761.7704918032787</v>
      </c>
      <c r="P17" s="68">
        <v>4552.9671052631575</v>
      </c>
      <c r="Q17" s="19">
        <v>5172.666666666667</v>
      </c>
    </row>
    <row r="18" spans="1:17" ht="14.45" customHeight="1">
      <c r="A18" s="209" t="s">
        <v>91</v>
      </c>
      <c r="B18" s="837">
        <v>5288</v>
      </c>
      <c r="C18" s="22">
        <v>2901.340336134454</v>
      </c>
      <c r="D18" s="59">
        <v>3351.1369426751594</v>
      </c>
      <c r="E18" s="94">
        <v>3874.6176470588234</v>
      </c>
      <c r="F18" s="837">
        <v>433</v>
      </c>
      <c r="G18" s="22" t="s">
        <v>429</v>
      </c>
      <c r="H18" s="22" t="s">
        <v>429</v>
      </c>
      <c r="I18" s="94" t="s">
        <v>429</v>
      </c>
      <c r="J18" s="837">
        <v>3476</v>
      </c>
      <c r="K18" s="22">
        <v>2892.3478260869565</v>
      </c>
      <c r="L18" s="22">
        <v>3337.2256637168143</v>
      </c>
      <c r="M18" s="94">
        <v>3793.9523809523807</v>
      </c>
      <c r="N18" s="837">
        <v>1379</v>
      </c>
      <c r="O18" s="22">
        <v>3069.6964285714284</v>
      </c>
      <c r="P18" s="59">
        <v>3665.6315789473683</v>
      </c>
      <c r="Q18" s="22">
        <v>4348.15625</v>
      </c>
    </row>
    <row r="19" spans="1:17" ht="14.45" customHeight="1">
      <c r="A19" s="210" t="s">
        <v>92</v>
      </c>
      <c r="B19" s="838">
        <v>24643</v>
      </c>
      <c r="C19" s="19">
        <v>3255.2954545454545</v>
      </c>
      <c r="D19" s="68">
        <v>3655.8674351585014</v>
      </c>
      <c r="E19" s="93">
        <v>4254.0120845921447</v>
      </c>
      <c r="F19" s="838">
        <v>3340</v>
      </c>
      <c r="G19" s="19">
        <v>3065.205882352941</v>
      </c>
      <c r="H19" s="19">
        <v>3347.4026548672568</v>
      </c>
      <c r="I19" s="93">
        <v>3501.7953367875648</v>
      </c>
      <c r="J19" s="838">
        <v>17181</v>
      </c>
      <c r="K19" s="19">
        <v>3280.0158959537571</v>
      </c>
      <c r="L19" s="19">
        <v>3689.7527675276751</v>
      </c>
      <c r="M19" s="93">
        <v>4163.498188405797</v>
      </c>
      <c r="N19" s="838">
        <v>4122</v>
      </c>
      <c r="O19" s="19">
        <v>3596.6206896551726</v>
      </c>
      <c r="P19" s="68">
        <v>4388.1106194690265</v>
      </c>
      <c r="Q19" s="19">
        <v>5163.8064516129034</v>
      </c>
    </row>
    <row r="20" spans="1:17" ht="14.45" customHeight="1">
      <c r="A20" s="209" t="s">
        <v>93</v>
      </c>
      <c r="B20" s="837">
        <v>91919</v>
      </c>
      <c r="C20" s="22">
        <v>3269.3279857397506</v>
      </c>
      <c r="D20" s="59">
        <v>3675.406402096593</v>
      </c>
      <c r="E20" s="94">
        <v>4242.1020471464017</v>
      </c>
      <c r="F20" s="837">
        <v>10471</v>
      </c>
      <c r="G20" s="22">
        <v>2959.5156794425088</v>
      </c>
      <c r="H20" s="22">
        <v>3354.7261904761904</v>
      </c>
      <c r="I20" s="94">
        <v>3558.4085195530724</v>
      </c>
      <c r="J20" s="837">
        <v>66226</v>
      </c>
      <c r="K20" s="22">
        <v>3272.6054718477399</v>
      </c>
      <c r="L20" s="22">
        <v>3669.7252165543791</v>
      </c>
      <c r="M20" s="94">
        <v>4141.3774373259057</v>
      </c>
      <c r="N20" s="837">
        <v>15222</v>
      </c>
      <c r="O20" s="22">
        <v>3723.8952702702704</v>
      </c>
      <c r="P20" s="59">
        <v>4375.3598130841119</v>
      </c>
      <c r="Q20" s="22">
        <v>5073.984848484848</v>
      </c>
    </row>
    <row r="21" spans="1:17" ht="14.45" customHeight="1">
      <c r="A21" s="210" t="s">
        <v>94</v>
      </c>
      <c r="B21" s="838">
        <v>19527</v>
      </c>
      <c r="C21" s="19">
        <v>3449.3164451827242</v>
      </c>
      <c r="D21" s="68">
        <v>3801.5696821515894</v>
      </c>
      <c r="E21" s="93">
        <v>4337.4803695150113</v>
      </c>
      <c r="F21" s="838">
        <v>1826</v>
      </c>
      <c r="G21" s="19">
        <v>3189.4705882352941</v>
      </c>
      <c r="H21" s="19">
        <v>3496.7809917355371</v>
      </c>
      <c r="I21" s="93">
        <v>3619.1305732484075</v>
      </c>
      <c r="J21" s="838">
        <v>14577</v>
      </c>
      <c r="K21" s="19">
        <v>3448.6179775280898</v>
      </c>
      <c r="L21" s="19">
        <v>3787.4047619047619</v>
      </c>
      <c r="M21" s="93">
        <v>4242.5744680851067</v>
      </c>
      <c r="N21" s="838">
        <v>3124</v>
      </c>
      <c r="O21" s="19">
        <v>3869.439393939394</v>
      </c>
      <c r="P21" s="68">
        <v>4484.3983050847455</v>
      </c>
      <c r="Q21" s="19">
        <v>5144.3356164383558</v>
      </c>
    </row>
    <row r="22" spans="1:17" ht="14.45" customHeight="1">
      <c r="A22" s="209" t="s">
        <v>95</v>
      </c>
      <c r="B22" s="837">
        <v>5598</v>
      </c>
      <c r="C22" s="22">
        <v>3317.1149068322979</v>
      </c>
      <c r="D22" s="59">
        <v>3657.9675324675327</v>
      </c>
      <c r="E22" s="94">
        <v>4158.2868852459014</v>
      </c>
      <c r="F22" s="837">
        <v>664</v>
      </c>
      <c r="G22" s="22">
        <v>3166.2142857142858</v>
      </c>
      <c r="H22" s="22">
        <v>3422.2391304347825</v>
      </c>
      <c r="I22" s="94">
        <v>3614.9736842105262</v>
      </c>
      <c r="J22" s="837">
        <v>4168</v>
      </c>
      <c r="K22" s="22">
        <v>3328.7608695652175</v>
      </c>
      <c r="L22" s="22">
        <v>3670.6754385964914</v>
      </c>
      <c r="M22" s="94">
        <v>4113.2777777777774</v>
      </c>
      <c r="N22" s="837">
        <v>766</v>
      </c>
      <c r="O22" s="22">
        <v>3553.625</v>
      </c>
      <c r="P22" s="59">
        <v>4333.833333333333</v>
      </c>
      <c r="Q22" s="22">
        <v>5134.590909090909</v>
      </c>
    </row>
    <row r="23" spans="1:17" ht="14.45" customHeight="1">
      <c r="A23" s="210" t="s">
        <v>96</v>
      </c>
      <c r="B23" s="838">
        <v>9014</v>
      </c>
      <c r="C23" s="19">
        <v>3108.9722222222222</v>
      </c>
      <c r="D23" s="68">
        <v>3629.5254237288136</v>
      </c>
      <c r="E23" s="93">
        <v>4262.2521367521367</v>
      </c>
      <c r="F23" s="838">
        <v>588</v>
      </c>
      <c r="G23" s="19">
        <v>2738.7352941176468</v>
      </c>
      <c r="H23" s="68">
        <v>3082.8529411764707</v>
      </c>
      <c r="I23" s="93">
        <v>3323.0806451612902</v>
      </c>
      <c r="J23" s="838">
        <v>6023</v>
      </c>
      <c r="K23" s="19">
        <v>3072.5108695652175</v>
      </c>
      <c r="L23" s="68">
        <v>3543.8431952662722</v>
      </c>
      <c r="M23" s="93">
        <v>4093.570652173913</v>
      </c>
      <c r="N23" s="838">
        <v>2403</v>
      </c>
      <c r="O23" s="19">
        <v>3548.054347826087</v>
      </c>
      <c r="P23" s="68">
        <v>4144.833333333333</v>
      </c>
      <c r="Q23" s="19">
        <v>4790.8125</v>
      </c>
    </row>
    <row r="24" spans="1:17" ht="14.45" customHeight="1">
      <c r="A24" s="209" t="s">
        <v>97</v>
      </c>
      <c r="B24" s="837">
        <v>6124</v>
      </c>
      <c r="C24" s="22">
        <v>3020.4404761904761</v>
      </c>
      <c r="D24" s="59">
        <v>3496.9516129032259</v>
      </c>
      <c r="E24" s="94">
        <v>4114.9230769230771</v>
      </c>
      <c r="F24" s="837">
        <v>550</v>
      </c>
      <c r="G24" s="22">
        <v>2748.4166666666665</v>
      </c>
      <c r="H24" s="22">
        <v>3076.586956521739</v>
      </c>
      <c r="I24" s="94">
        <v>3353.909090909091</v>
      </c>
      <c r="J24" s="837">
        <v>4025</v>
      </c>
      <c r="K24" s="22">
        <v>3010.1739130434785</v>
      </c>
      <c r="L24" s="22">
        <v>3451.1696428571427</v>
      </c>
      <c r="M24" s="94">
        <v>3947.2987804878048</v>
      </c>
      <c r="N24" s="837">
        <v>1549</v>
      </c>
      <c r="O24" s="22">
        <v>3390.0833333333335</v>
      </c>
      <c r="P24" s="59">
        <v>4030.6282051282051</v>
      </c>
      <c r="Q24" s="22">
        <v>4638.6944444444443</v>
      </c>
    </row>
    <row r="25" spans="1:17" ht="14.45" customHeight="1">
      <c r="A25" s="210" t="s">
        <v>98</v>
      </c>
      <c r="B25" s="838">
        <v>11830</v>
      </c>
      <c r="C25" s="19">
        <v>3148.5290456431535</v>
      </c>
      <c r="D25" s="68">
        <v>3577.7853185595568</v>
      </c>
      <c r="E25" s="93">
        <v>4077.7196261682243</v>
      </c>
      <c r="F25" s="838">
        <v>1128</v>
      </c>
      <c r="G25" s="19">
        <v>2921.4302325581393</v>
      </c>
      <c r="H25" s="19">
        <v>3214.0714285714284</v>
      </c>
      <c r="I25" s="93">
        <v>3446.0357142857142</v>
      </c>
      <c r="J25" s="838">
        <v>8432</v>
      </c>
      <c r="K25" s="19">
        <v>3162.1161616161617</v>
      </c>
      <c r="L25" s="19">
        <v>3572.5538720538721</v>
      </c>
      <c r="M25" s="93">
        <v>3981.1896551724139</v>
      </c>
      <c r="N25" s="838">
        <v>2270</v>
      </c>
      <c r="O25" s="19">
        <v>3396.0128205128203</v>
      </c>
      <c r="P25" s="68">
        <v>4089.7857142857142</v>
      </c>
      <c r="Q25" s="19">
        <v>4746.0357142857147</v>
      </c>
    </row>
    <row r="26" spans="1:17" ht="14.45" customHeight="1" thickBot="1">
      <c r="A26" s="209" t="s">
        <v>99</v>
      </c>
      <c r="B26" s="874">
        <v>6715</v>
      </c>
      <c r="C26" s="22">
        <v>3083.3125</v>
      </c>
      <c r="D26" s="59">
        <v>3524.2309644670049</v>
      </c>
      <c r="E26" s="94">
        <v>4061.92578125</v>
      </c>
      <c r="F26" s="837">
        <v>590</v>
      </c>
      <c r="G26" s="22">
        <v>2764.25</v>
      </c>
      <c r="H26" s="59">
        <v>3044.439393939394</v>
      </c>
      <c r="I26" s="94">
        <v>3239.3157894736842</v>
      </c>
      <c r="J26" s="837">
        <v>4353</v>
      </c>
      <c r="K26" s="22">
        <v>3067.2708333333335</v>
      </c>
      <c r="L26" s="59">
        <v>3474.9230769230771</v>
      </c>
      <c r="M26" s="94">
        <v>3935.2222222222222</v>
      </c>
      <c r="N26" s="874">
        <v>1772</v>
      </c>
      <c r="O26" s="22">
        <v>3481.4523809523807</v>
      </c>
      <c r="P26" s="59">
        <v>3964.1363636363635</v>
      </c>
      <c r="Q26" s="22">
        <v>4473.227272727273</v>
      </c>
    </row>
    <row r="27" spans="1:17" ht="14.45" customHeight="1">
      <c r="A27" s="415" t="s">
        <v>102</v>
      </c>
      <c r="B27" s="869">
        <v>361194</v>
      </c>
      <c r="C27" s="416">
        <v>3236.8879674306395</v>
      </c>
      <c r="D27" s="417">
        <v>3673.7839173405209</v>
      </c>
      <c r="E27" s="418">
        <v>4231.0111667308429</v>
      </c>
      <c r="F27" s="869">
        <v>42788</v>
      </c>
      <c r="G27" s="870">
        <v>2972.9849527085125</v>
      </c>
      <c r="H27" s="419">
        <v>3352.7774869109949</v>
      </c>
      <c r="I27" s="420">
        <v>3590.84396273737</v>
      </c>
      <c r="J27" s="869">
        <v>257083</v>
      </c>
      <c r="K27" s="870">
        <v>3249.8683162088487</v>
      </c>
      <c r="L27" s="419">
        <v>3675.3500403737457</v>
      </c>
      <c r="M27" s="420">
        <v>4138.3927222111752</v>
      </c>
      <c r="N27" s="869">
        <v>61323</v>
      </c>
      <c r="O27" s="416">
        <v>3630.8212290502793</v>
      </c>
      <c r="P27" s="417">
        <v>4326.3134805345726</v>
      </c>
      <c r="Q27" s="419">
        <v>5012.7818974918209</v>
      </c>
    </row>
    <row r="28" spans="1:17" ht="14.45" customHeight="1">
      <c r="A28" s="1227" t="s">
        <v>607</v>
      </c>
      <c r="B28" s="1227"/>
      <c r="C28" s="1227"/>
      <c r="D28" s="1227"/>
      <c r="E28" s="1227"/>
      <c r="F28" s="1227"/>
      <c r="G28" s="1227"/>
      <c r="H28" s="1227"/>
      <c r="I28" s="1227"/>
      <c r="J28" s="1227"/>
      <c r="K28" s="1227"/>
      <c r="L28" s="1227"/>
      <c r="M28" s="1227"/>
      <c r="N28" s="1227"/>
      <c r="O28" s="1227"/>
      <c r="P28" s="1227"/>
      <c r="Q28" s="1227"/>
    </row>
    <row r="29" spans="1:17" ht="14.45" customHeight="1">
      <c r="A29" s="1226" t="s">
        <v>795</v>
      </c>
      <c r="B29" s="1226"/>
      <c r="C29" s="1226"/>
      <c r="D29" s="1226"/>
      <c r="E29" s="1226"/>
      <c r="F29" s="1226"/>
      <c r="G29" s="1226"/>
      <c r="H29" s="1226"/>
      <c r="I29" s="1226"/>
      <c r="J29" s="1226"/>
      <c r="K29" s="1226"/>
      <c r="L29" s="1226"/>
      <c r="M29" s="1226"/>
      <c r="N29" s="1226"/>
      <c r="O29" s="1226"/>
      <c r="P29" s="1226"/>
      <c r="Q29" s="1226"/>
    </row>
    <row r="30" spans="1:17" ht="14.45" customHeight="1">
      <c r="A30" s="1226" t="s">
        <v>830</v>
      </c>
      <c r="B30" s="1226"/>
      <c r="C30" s="1226"/>
      <c r="D30" s="1226"/>
      <c r="E30" s="1226"/>
      <c r="F30" s="1226"/>
      <c r="G30" s="1226"/>
      <c r="H30" s="1226"/>
      <c r="I30" s="1226"/>
      <c r="J30" s="1226"/>
      <c r="K30" s="1226"/>
      <c r="L30" s="1226"/>
      <c r="M30" s="1226"/>
      <c r="N30" s="1226"/>
      <c r="O30" s="1226"/>
      <c r="P30" s="1226"/>
      <c r="Q30" s="1226"/>
    </row>
    <row r="31" spans="1:17" ht="14.45" customHeight="1">
      <c r="A31" s="1226" t="s">
        <v>829</v>
      </c>
      <c r="B31" s="1226"/>
      <c r="C31" s="1226"/>
      <c r="D31" s="1226"/>
      <c r="E31" s="1226"/>
      <c r="F31" s="1226"/>
      <c r="G31" s="1226"/>
      <c r="H31" s="1226"/>
      <c r="I31" s="1226"/>
      <c r="J31" s="1226"/>
      <c r="K31" s="1226"/>
      <c r="L31" s="1226"/>
      <c r="M31" s="1226"/>
      <c r="N31" s="1226"/>
      <c r="O31" s="1226"/>
      <c r="P31" s="1226"/>
      <c r="Q31" s="1226"/>
    </row>
    <row r="33" spans="1:17" ht="24" customHeight="1">
      <c r="A33" s="1040">
        <v>2021</v>
      </c>
      <c r="B33" s="1040"/>
      <c r="C33" s="1040"/>
      <c r="D33" s="1040"/>
      <c r="E33" s="1040"/>
      <c r="F33" s="1040"/>
      <c r="G33" s="1040"/>
      <c r="H33" s="1040"/>
      <c r="I33" s="1040"/>
      <c r="J33" s="1040"/>
      <c r="K33" s="1040"/>
      <c r="L33" s="1040"/>
      <c r="M33" s="1040"/>
      <c r="N33" s="1040"/>
      <c r="O33" s="1040"/>
      <c r="P33" s="1040"/>
      <c r="Q33" s="1040"/>
    </row>
    <row r="34" spans="1:17">
      <c r="A34" s="143"/>
      <c r="C34" s="586"/>
      <c r="E34" s="586"/>
      <c r="F34" s="586"/>
      <c r="H34" s="586"/>
    </row>
    <row r="35" spans="1:17" ht="16.350000000000001" customHeight="1">
      <c r="A35" s="1158" t="s">
        <v>640</v>
      </c>
      <c r="B35" s="1158"/>
      <c r="C35" s="1158"/>
      <c r="D35" s="1158"/>
      <c r="E35" s="1158"/>
      <c r="F35" s="1158"/>
      <c r="G35" s="1158"/>
      <c r="H35" s="1158"/>
      <c r="I35" s="1158"/>
      <c r="J35" s="1158"/>
      <c r="K35" s="1158"/>
      <c r="L35" s="1158"/>
      <c r="M35" s="1158"/>
      <c r="N35" s="1158"/>
      <c r="O35" s="1158"/>
      <c r="P35" s="1158"/>
      <c r="Q35" s="1158"/>
    </row>
    <row r="36" spans="1:17" ht="15" customHeight="1">
      <c r="A36" s="1109" t="s">
        <v>311</v>
      </c>
      <c r="B36" s="1229" t="s">
        <v>565</v>
      </c>
      <c r="C36" s="1230"/>
      <c r="D36" s="1230"/>
      <c r="E36" s="1230"/>
      <c r="F36" s="1230"/>
      <c r="G36" s="1230"/>
      <c r="H36" s="1230"/>
      <c r="I36" s="1230"/>
      <c r="J36" s="1230"/>
      <c r="K36" s="1230"/>
      <c r="L36" s="1230"/>
      <c r="M36" s="1230"/>
      <c r="N36" s="1230"/>
      <c r="O36" s="1230"/>
      <c r="P36" s="1230"/>
      <c r="Q36" s="1231"/>
    </row>
    <row r="37" spans="1:17" ht="14.25" customHeight="1">
      <c r="A37" s="1110"/>
      <c r="B37" s="1229" t="s">
        <v>312</v>
      </c>
      <c r="C37" s="1230"/>
      <c r="D37" s="1230"/>
      <c r="E37" s="1232"/>
      <c r="F37" s="1229" t="s">
        <v>566</v>
      </c>
      <c r="G37" s="1230"/>
      <c r="H37" s="1230"/>
      <c r="I37" s="1230"/>
      <c r="J37" s="1229" t="s">
        <v>567</v>
      </c>
      <c r="K37" s="1230"/>
      <c r="L37" s="1230"/>
      <c r="M37" s="1232"/>
      <c r="N37" s="1229" t="s">
        <v>323</v>
      </c>
      <c r="O37" s="1230"/>
      <c r="P37" s="1230"/>
      <c r="Q37" s="1231"/>
    </row>
    <row r="38" spans="1:17">
      <c r="A38" s="1110"/>
      <c r="B38" s="1233" t="s">
        <v>312</v>
      </c>
      <c r="C38" s="1235" t="s">
        <v>314</v>
      </c>
      <c r="D38" s="1236"/>
      <c r="E38" s="1237"/>
      <c r="F38" s="1233" t="s">
        <v>312</v>
      </c>
      <c r="G38" s="1235" t="s">
        <v>314</v>
      </c>
      <c r="H38" s="1236"/>
      <c r="I38" s="1237"/>
      <c r="J38" s="1233" t="s">
        <v>568</v>
      </c>
      <c r="K38" s="1235" t="s">
        <v>314</v>
      </c>
      <c r="L38" s="1236"/>
      <c r="M38" s="1237"/>
      <c r="N38" s="1233" t="s">
        <v>312</v>
      </c>
      <c r="O38" s="1235" t="s">
        <v>314</v>
      </c>
      <c r="P38" s="1236"/>
      <c r="Q38" s="1238"/>
    </row>
    <row r="39" spans="1:17" ht="60" customHeight="1">
      <c r="A39" s="1110"/>
      <c r="B39" s="1234"/>
      <c r="C39" s="862" t="s">
        <v>558</v>
      </c>
      <c r="D39" s="878" t="s">
        <v>559</v>
      </c>
      <c r="E39" s="863" t="s">
        <v>560</v>
      </c>
      <c r="F39" s="1234"/>
      <c r="G39" s="862" t="s">
        <v>558</v>
      </c>
      <c r="H39" s="862" t="s">
        <v>559</v>
      </c>
      <c r="I39" s="878" t="s">
        <v>560</v>
      </c>
      <c r="J39" s="1234"/>
      <c r="K39" s="862" t="s">
        <v>558</v>
      </c>
      <c r="L39" s="878" t="s">
        <v>559</v>
      </c>
      <c r="M39" s="863" t="s">
        <v>560</v>
      </c>
      <c r="N39" s="1234"/>
      <c r="O39" s="862" t="s">
        <v>558</v>
      </c>
      <c r="P39" s="878" t="s">
        <v>559</v>
      </c>
      <c r="Q39" s="864" t="s">
        <v>560</v>
      </c>
    </row>
    <row r="40" spans="1:17" ht="14.45" customHeight="1" thickBot="1">
      <c r="A40" s="1111"/>
      <c r="B40" s="861" t="s">
        <v>313</v>
      </c>
      <c r="C40" s="1246" t="s">
        <v>561</v>
      </c>
      <c r="D40" s="1246"/>
      <c r="E40" s="1247"/>
      <c r="F40" s="861" t="s">
        <v>313</v>
      </c>
      <c r="G40" s="1246" t="s">
        <v>561</v>
      </c>
      <c r="H40" s="1246"/>
      <c r="I40" s="1247"/>
      <c r="J40" s="861" t="s">
        <v>313</v>
      </c>
      <c r="K40" s="1246" t="s">
        <v>561</v>
      </c>
      <c r="L40" s="1246"/>
      <c r="M40" s="1247"/>
      <c r="N40" s="861" t="s">
        <v>313</v>
      </c>
      <c r="O40" s="1246" t="s">
        <v>561</v>
      </c>
      <c r="P40" s="1246"/>
      <c r="Q40" s="1249"/>
    </row>
    <row r="41" spans="1:17" ht="14.45" customHeight="1">
      <c r="A41" s="208" t="s">
        <v>84</v>
      </c>
      <c r="B41" s="836">
        <v>55176</v>
      </c>
      <c r="C41" s="19">
        <v>3278.7059380922301</v>
      </c>
      <c r="D41" s="68">
        <v>3608.3710289236606</v>
      </c>
      <c r="E41" s="93">
        <v>4096.5881934566141</v>
      </c>
      <c r="F41" s="836">
        <v>8242</v>
      </c>
      <c r="G41" s="19">
        <v>3148.195035460993</v>
      </c>
      <c r="H41" s="19">
        <v>3382.9324324324325</v>
      </c>
      <c r="I41" s="93">
        <v>3491.3357771260999</v>
      </c>
      <c r="J41" s="836">
        <v>39411</v>
      </c>
      <c r="K41" s="19">
        <v>3286.1444332998999</v>
      </c>
      <c r="L41" s="19">
        <v>3631.3696988322067</v>
      </c>
      <c r="M41" s="93">
        <v>4022.0120663650077</v>
      </c>
      <c r="N41" s="836">
        <v>7523</v>
      </c>
      <c r="O41" s="19">
        <v>3740.6909722222222</v>
      </c>
      <c r="P41" s="68">
        <v>4350.2093023255811</v>
      </c>
      <c r="Q41" s="19">
        <v>5019.25</v>
      </c>
    </row>
    <row r="42" spans="1:17" ht="14.45" customHeight="1">
      <c r="A42" s="209" t="s">
        <v>85</v>
      </c>
      <c r="B42" s="837">
        <v>52312</v>
      </c>
      <c r="C42" s="22">
        <v>3040.1437448218726</v>
      </c>
      <c r="D42" s="59">
        <v>3500.5715819613456</v>
      </c>
      <c r="E42" s="94">
        <v>4088.7179675994107</v>
      </c>
      <c r="F42" s="837">
        <v>9654</v>
      </c>
      <c r="G42" s="22">
        <v>2860.6076555023924</v>
      </c>
      <c r="H42" s="22">
        <v>3141.3256880733943</v>
      </c>
      <c r="I42" s="94">
        <v>3427.937417654809</v>
      </c>
      <c r="J42" s="837">
        <v>36108</v>
      </c>
      <c r="K42" s="22">
        <v>3118.0925925925926</v>
      </c>
      <c r="L42" s="22">
        <v>3573.9389561975768</v>
      </c>
      <c r="M42" s="94">
        <v>4110.4476439790578</v>
      </c>
      <c r="N42" s="837">
        <v>6550</v>
      </c>
      <c r="O42" s="22">
        <v>3459.031746031746</v>
      </c>
      <c r="P42" s="59">
        <v>4274.9604316546765</v>
      </c>
      <c r="Q42" s="22">
        <v>5155.7419354838712</v>
      </c>
    </row>
    <row r="43" spans="1:17" ht="14.45" customHeight="1">
      <c r="A43" s="210" t="s">
        <v>86</v>
      </c>
      <c r="B43" s="838">
        <v>23823</v>
      </c>
      <c r="C43" s="19">
        <v>3059.4749999999999</v>
      </c>
      <c r="D43" s="68">
        <v>3570.8423566878982</v>
      </c>
      <c r="E43" s="93">
        <v>4164.3771186440681</v>
      </c>
      <c r="F43" s="838">
        <v>1229</v>
      </c>
      <c r="G43" s="19">
        <v>2599</v>
      </c>
      <c r="H43" s="68">
        <v>2940.1739130434785</v>
      </c>
      <c r="I43" s="93">
        <v>3240.6785714285716</v>
      </c>
      <c r="J43" s="838">
        <v>16451</v>
      </c>
      <c r="K43" s="19">
        <v>3010.0027247956405</v>
      </c>
      <c r="L43" s="68">
        <v>3454.306818181818</v>
      </c>
      <c r="M43" s="93">
        <v>3898.2435530085959</v>
      </c>
      <c r="N43" s="838">
        <v>6143</v>
      </c>
      <c r="O43" s="19">
        <v>3596.8815789473683</v>
      </c>
      <c r="P43" s="68">
        <v>4249.5458015267177</v>
      </c>
      <c r="Q43" s="19">
        <v>4628.4034229828849</v>
      </c>
    </row>
    <row r="44" spans="1:17" ht="14.45" customHeight="1">
      <c r="A44" s="209" t="s">
        <v>87</v>
      </c>
      <c r="B44" s="837">
        <v>7381</v>
      </c>
      <c r="C44" s="22">
        <v>2901.5761589403974</v>
      </c>
      <c r="D44" s="59">
        <v>3348.8072916666665</v>
      </c>
      <c r="E44" s="94">
        <v>3958.6521739130435</v>
      </c>
      <c r="F44" s="837">
        <v>506</v>
      </c>
      <c r="G44" s="22">
        <v>2585.5</v>
      </c>
      <c r="H44" s="22">
        <v>2938.8333333333335</v>
      </c>
      <c r="I44" s="94">
        <v>3170.03125</v>
      </c>
      <c r="J44" s="837">
        <v>5021</v>
      </c>
      <c r="K44" s="22">
        <v>2884.3541666666665</v>
      </c>
      <c r="L44" s="22">
        <v>3315.155172413793</v>
      </c>
      <c r="M44" s="94">
        <v>3823.3932584269664</v>
      </c>
      <c r="N44" s="837">
        <v>1854</v>
      </c>
      <c r="O44" s="22">
        <v>3134.4285714285716</v>
      </c>
      <c r="P44" s="59">
        <v>3820.7380952380954</v>
      </c>
      <c r="Q44" s="22">
        <v>4459.25</v>
      </c>
    </row>
    <row r="45" spans="1:17" ht="14.45" customHeight="1">
      <c r="A45" s="210" t="s">
        <v>88</v>
      </c>
      <c r="B45" s="838">
        <v>2774</v>
      </c>
      <c r="C45" s="19">
        <v>3082.2796610169494</v>
      </c>
      <c r="D45" s="68">
        <v>3533.9951456310678</v>
      </c>
      <c r="E45" s="93">
        <v>4039.086956521739</v>
      </c>
      <c r="F45" s="838">
        <v>251</v>
      </c>
      <c r="G45" s="19" t="s">
        <v>429</v>
      </c>
      <c r="H45" s="68" t="s">
        <v>429</v>
      </c>
      <c r="I45" s="93" t="s">
        <v>429</v>
      </c>
      <c r="J45" s="838">
        <v>2056</v>
      </c>
      <c r="K45" s="19">
        <v>3086.8636363636365</v>
      </c>
      <c r="L45" s="68">
        <v>3516.6111111111113</v>
      </c>
      <c r="M45" s="93">
        <v>3922.5588235294117</v>
      </c>
      <c r="N45" s="838">
        <v>467</v>
      </c>
      <c r="O45" s="19" t="s">
        <v>429</v>
      </c>
      <c r="P45" s="68" t="s">
        <v>429</v>
      </c>
      <c r="Q45" s="19" t="s">
        <v>429</v>
      </c>
    </row>
    <row r="46" spans="1:17" ht="14.45" customHeight="1">
      <c r="A46" s="209" t="s">
        <v>89</v>
      </c>
      <c r="B46" s="837">
        <v>9262</v>
      </c>
      <c r="C46" s="22">
        <v>3020.0812807881775</v>
      </c>
      <c r="D46" s="59">
        <v>3437.6084337349398</v>
      </c>
      <c r="E46" s="94">
        <v>4018.7971014492755</v>
      </c>
      <c r="F46" s="837">
        <v>875</v>
      </c>
      <c r="G46" s="22">
        <v>2634</v>
      </c>
      <c r="H46" s="22">
        <v>2931</v>
      </c>
      <c r="I46" s="94">
        <v>3163.284090909091</v>
      </c>
      <c r="J46" s="837">
        <v>6963</v>
      </c>
      <c r="K46" s="22">
        <v>3051.9303482587065</v>
      </c>
      <c r="L46" s="22">
        <v>3432.1532258064517</v>
      </c>
      <c r="M46" s="94">
        <v>3887.3333333333335</v>
      </c>
      <c r="N46" s="837">
        <v>1424</v>
      </c>
      <c r="O46" s="22">
        <v>3606.2692307692309</v>
      </c>
      <c r="P46" s="59">
        <v>4193.5232558139533</v>
      </c>
      <c r="Q46" s="22">
        <v>4738</v>
      </c>
    </row>
    <row r="47" spans="1:17" ht="14.45" customHeight="1">
      <c r="A47" s="210" t="s">
        <v>90</v>
      </c>
      <c r="B47" s="838">
        <v>26580</v>
      </c>
      <c r="C47" s="19">
        <v>3260.3440545808967</v>
      </c>
      <c r="D47" s="68">
        <v>3659.5384615384614</v>
      </c>
      <c r="E47" s="93">
        <v>4278.7366071428569</v>
      </c>
      <c r="F47" s="838">
        <v>2450</v>
      </c>
      <c r="G47" s="19">
        <v>2818.2083333333335</v>
      </c>
      <c r="H47" s="19">
        <v>3359.0585585585586</v>
      </c>
      <c r="I47" s="93">
        <v>3498.6117824773414</v>
      </c>
      <c r="J47" s="838">
        <v>19693</v>
      </c>
      <c r="K47" s="19">
        <v>3253.8559113300494</v>
      </c>
      <c r="L47" s="19">
        <v>3647.7938144329896</v>
      </c>
      <c r="M47" s="93">
        <v>4162.2369186046508</v>
      </c>
      <c r="N47" s="838">
        <v>4437</v>
      </c>
      <c r="O47" s="19">
        <v>3714.8656716417909</v>
      </c>
      <c r="P47" s="68">
        <v>4450.2863247863252</v>
      </c>
      <c r="Q47" s="19">
        <v>5086.7804878048782</v>
      </c>
    </row>
    <row r="48" spans="1:17" ht="14.45" customHeight="1">
      <c r="A48" s="209" t="s">
        <v>91</v>
      </c>
      <c r="B48" s="837">
        <v>5310</v>
      </c>
      <c r="C48" s="22">
        <v>2780.4568965517242</v>
      </c>
      <c r="D48" s="59">
        <v>3207.5270270270271</v>
      </c>
      <c r="E48" s="94">
        <v>3695.0488721804513</v>
      </c>
      <c r="F48" s="837">
        <v>417</v>
      </c>
      <c r="G48" s="22" t="s">
        <v>429</v>
      </c>
      <c r="H48" s="22" t="s">
        <v>429</v>
      </c>
      <c r="I48" s="94" t="s">
        <v>429</v>
      </c>
      <c r="J48" s="837">
        <v>3490</v>
      </c>
      <c r="K48" s="22">
        <v>2773.7638888888887</v>
      </c>
      <c r="L48" s="22">
        <v>3188.9955752212391</v>
      </c>
      <c r="M48" s="94">
        <v>3626.2462686567164</v>
      </c>
      <c r="N48" s="837">
        <v>1403</v>
      </c>
      <c r="O48" s="22">
        <v>2894.060606060606</v>
      </c>
      <c r="P48" s="59">
        <v>3499.6935483870966</v>
      </c>
      <c r="Q48" s="22">
        <v>4098.9375</v>
      </c>
    </row>
    <row r="49" spans="1:17" ht="14.45" customHeight="1">
      <c r="A49" s="210" t="s">
        <v>92</v>
      </c>
      <c r="B49" s="838">
        <v>23665</v>
      </c>
      <c r="C49" s="19">
        <v>3131.7165775401068</v>
      </c>
      <c r="D49" s="68">
        <v>3520.7309985096872</v>
      </c>
      <c r="E49" s="93">
        <v>4143.3191489361698</v>
      </c>
      <c r="F49" s="838">
        <v>3233</v>
      </c>
      <c r="G49" s="19">
        <v>2958.9635416666665</v>
      </c>
      <c r="H49" s="19">
        <v>3187.2805755395684</v>
      </c>
      <c r="I49" s="93">
        <v>3348.1996527777778</v>
      </c>
      <c r="J49" s="838">
        <v>16342</v>
      </c>
      <c r="K49" s="19">
        <v>3161.3957219251338</v>
      </c>
      <c r="L49" s="19">
        <v>3554.6379310344828</v>
      </c>
      <c r="M49" s="93">
        <v>4039.2651821862346</v>
      </c>
      <c r="N49" s="838">
        <v>4090</v>
      </c>
      <c r="O49" s="19">
        <v>3507.8529411764707</v>
      </c>
      <c r="P49" s="68">
        <v>4313</v>
      </c>
      <c r="Q49" s="19">
        <v>5104.2162162162158</v>
      </c>
    </row>
    <row r="50" spans="1:17" ht="14.45" customHeight="1">
      <c r="A50" s="209" t="s">
        <v>93</v>
      </c>
      <c r="B50" s="837">
        <v>90625</v>
      </c>
      <c r="C50" s="22">
        <v>3169.9137168141592</v>
      </c>
      <c r="D50" s="59">
        <v>3559.6303729006545</v>
      </c>
      <c r="E50" s="94">
        <v>4137.7621391076118</v>
      </c>
      <c r="F50" s="837">
        <v>10735</v>
      </c>
      <c r="G50" s="22">
        <v>2798.5402542372881</v>
      </c>
      <c r="H50" s="22">
        <v>3259.0431654676258</v>
      </c>
      <c r="I50" s="94">
        <v>3414.653363740023</v>
      </c>
      <c r="J50" s="837">
        <v>64539</v>
      </c>
      <c r="K50" s="22">
        <v>3182.9428320140723</v>
      </c>
      <c r="L50" s="22">
        <v>3559.4199862637361</v>
      </c>
      <c r="M50" s="94">
        <v>4024.7525298988039</v>
      </c>
      <c r="N50" s="837">
        <v>15351</v>
      </c>
      <c r="O50" s="22">
        <v>3640.5906735751296</v>
      </c>
      <c r="P50" s="59">
        <v>4256.5119047619046</v>
      </c>
      <c r="Q50" s="22">
        <v>4965.4444444444443</v>
      </c>
    </row>
    <row r="51" spans="1:17" ht="14.45" customHeight="1">
      <c r="A51" s="210" t="s">
        <v>94</v>
      </c>
      <c r="B51" s="838">
        <v>19139</v>
      </c>
      <c r="C51" s="19">
        <v>3348.0030266343824</v>
      </c>
      <c r="D51" s="68">
        <v>3668.3527980535282</v>
      </c>
      <c r="E51" s="93">
        <v>4238.8196721311479</v>
      </c>
      <c r="F51" s="838">
        <v>1881</v>
      </c>
      <c r="G51" s="19">
        <v>3094.0344827586205</v>
      </c>
      <c r="H51" s="19">
        <v>3370.7380952380954</v>
      </c>
      <c r="I51" s="93">
        <v>3480.8807947019868</v>
      </c>
      <c r="J51" s="838">
        <v>14144</v>
      </c>
      <c r="K51" s="19">
        <v>3350.1509598603839</v>
      </c>
      <c r="L51" s="19">
        <v>3661.4570041608877</v>
      </c>
      <c r="M51" s="93">
        <v>4133.8904109589039</v>
      </c>
      <c r="N51" s="838">
        <v>3114</v>
      </c>
      <c r="O51" s="19">
        <v>3796.5526315789475</v>
      </c>
      <c r="P51" s="68">
        <v>4369.1915887850464</v>
      </c>
      <c r="Q51" s="19">
        <v>5052.9509803921565</v>
      </c>
    </row>
    <row r="52" spans="1:17" ht="14.45" customHeight="1">
      <c r="A52" s="209" t="s">
        <v>95</v>
      </c>
      <c r="B52" s="837">
        <v>5354</v>
      </c>
      <c r="C52" s="22">
        <v>3236.3455882352941</v>
      </c>
      <c r="D52" s="59">
        <v>3581.659420289855</v>
      </c>
      <c r="E52" s="94">
        <v>4086.7359550561796</v>
      </c>
      <c r="F52" s="837">
        <v>646</v>
      </c>
      <c r="G52" s="22">
        <v>3097.7222222222222</v>
      </c>
      <c r="H52" s="22">
        <v>3345.0783132530119</v>
      </c>
      <c r="I52" s="94">
        <v>3536.9583333333335</v>
      </c>
      <c r="J52" s="837">
        <v>3930</v>
      </c>
      <c r="K52" s="22">
        <v>3234.8457943925232</v>
      </c>
      <c r="L52" s="22">
        <v>3585.9545454545455</v>
      </c>
      <c r="M52" s="94">
        <v>4020.6923076923076</v>
      </c>
      <c r="N52" s="837">
        <v>778</v>
      </c>
      <c r="O52" s="22">
        <v>3514.3888888888887</v>
      </c>
      <c r="P52" s="59">
        <v>4272.375</v>
      </c>
      <c r="Q52" s="22">
        <v>5073.416666666667</v>
      </c>
    </row>
    <row r="53" spans="1:17" ht="14.45" customHeight="1">
      <c r="A53" s="210" t="s">
        <v>96</v>
      </c>
      <c r="B53" s="838">
        <v>9303</v>
      </c>
      <c r="C53" s="19">
        <v>2997.0073529411766</v>
      </c>
      <c r="D53" s="68">
        <v>3496.0818965517242</v>
      </c>
      <c r="E53" s="93">
        <v>4147.25</v>
      </c>
      <c r="F53" s="838">
        <v>577</v>
      </c>
      <c r="G53" s="19">
        <v>2639.1904761904761</v>
      </c>
      <c r="H53" s="68">
        <v>2999.413043478261</v>
      </c>
      <c r="I53" s="93">
        <v>3205.1052631578946</v>
      </c>
      <c r="J53" s="838">
        <v>6259</v>
      </c>
      <c r="K53" s="19">
        <v>2955.6136363636365</v>
      </c>
      <c r="L53" s="68">
        <v>3407.0277777777778</v>
      </c>
      <c r="M53" s="93">
        <v>3969.989247311828</v>
      </c>
      <c r="N53" s="838">
        <v>2467</v>
      </c>
      <c r="O53" s="19">
        <v>3441.4375</v>
      </c>
      <c r="P53" s="68">
        <v>4015.5862068965516</v>
      </c>
      <c r="Q53" s="19">
        <v>4632.565217391304</v>
      </c>
    </row>
    <row r="54" spans="1:17" ht="14.45" customHeight="1">
      <c r="A54" s="209" t="s">
        <v>97</v>
      </c>
      <c r="B54" s="837">
        <v>6217</v>
      </c>
      <c r="C54" s="22">
        <v>2913.5555555555557</v>
      </c>
      <c r="D54" s="59">
        <v>3352.1768292682927</v>
      </c>
      <c r="E54" s="94">
        <v>3978.8088235294117</v>
      </c>
      <c r="F54" s="837">
        <v>515</v>
      </c>
      <c r="G54" s="22">
        <v>2695.6923076923076</v>
      </c>
      <c r="H54" s="22">
        <v>2979.7857142857142</v>
      </c>
      <c r="I54" s="94">
        <v>3178.3225806451615</v>
      </c>
      <c r="J54" s="837">
        <v>4135</v>
      </c>
      <c r="K54" s="22">
        <v>2892.2151162790697</v>
      </c>
      <c r="L54" s="22">
        <v>3307.4915254237289</v>
      </c>
      <c r="M54" s="94">
        <v>3812.5065789473683</v>
      </c>
      <c r="N54" s="837">
        <v>1567</v>
      </c>
      <c r="O54" s="22">
        <v>3220.8947368421054</v>
      </c>
      <c r="P54" s="59">
        <v>3889.875</v>
      </c>
      <c r="Q54" s="22">
        <v>4465.083333333333</v>
      </c>
    </row>
    <row r="55" spans="1:17" ht="14.45" customHeight="1">
      <c r="A55" s="210" t="s">
        <v>98</v>
      </c>
      <c r="B55" s="838">
        <v>11706</v>
      </c>
      <c r="C55" s="19">
        <v>3001.644366197183</v>
      </c>
      <c r="D55" s="68">
        <v>3442.5977011494251</v>
      </c>
      <c r="E55" s="93">
        <v>3947.6064814814813</v>
      </c>
      <c r="F55" s="838">
        <v>1107</v>
      </c>
      <c r="G55" s="19">
        <v>2768.8823529411766</v>
      </c>
      <c r="H55" s="19">
        <v>3054.590909090909</v>
      </c>
      <c r="I55" s="93">
        <v>3261.1132075471696</v>
      </c>
      <c r="J55" s="838">
        <v>8344</v>
      </c>
      <c r="K55" s="19">
        <v>3019.768292682927</v>
      </c>
      <c r="L55" s="19">
        <v>3436.3928571428573</v>
      </c>
      <c r="M55" s="93">
        <v>3858.0657894736842</v>
      </c>
      <c r="N55" s="838">
        <v>2255</v>
      </c>
      <c r="O55" s="19">
        <v>3272.8958333333335</v>
      </c>
      <c r="P55" s="68">
        <v>3941.5714285714284</v>
      </c>
      <c r="Q55" s="19">
        <v>4582.270833333333</v>
      </c>
    </row>
    <row r="56" spans="1:17" ht="14.45" customHeight="1" thickBot="1">
      <c r="A56" s="209" t="s">
        <v>99</v>
      </c>
      <c r="B56" s="874">
        <v>6743</v>
      </c>
      <c r="C56" s="22">
        <v>2943.5714285714284</v>
      </c>
      <c r="D56" s="59">
        <v>3390.6785714285716</v>
      </c>
      <c r="E56" s="94">
        <v>3915.127659574468</v>
      </c>
      <c r="F56" s="837">
        <v>584</v>
      </c>
      <c r="G56" s="22">
        <v>2642.1666666666665</v>
      </c>
      <c r="H56" s="59">
        <v>2883.8333333333335</v>
      </c>
      <c r="I56" s="94">
        <v>3087.537037037037</v>
      </c>
      <c r="J56" s="837">
        <v>4435</v>
      </c>
      <c r="K56" s="22">
        <v>2943.0204918032787</v>
      </c>
      <c r="L56" s="59">
        <v>3346.2207207207207</v>
      </c>
      <c r="M56" s="94">
        <v>3803.5357142857142</v>
      </c>
      <c r="N56" s="874">
        <v>1724</v>
      </c>
      <c r="O56" s="22">
        <v>3341.8793103448274</v>
      </c>
      <c r="P56" s="59">
        <v>3800.5</v>
      </c>
      <c r="Q56" s="22">
        <v>4281.6111111111113</v>
      </c>
    </row>
    <row r="57" spans="1:17" ht="14.45" customHeight="1">
      <c r="A57" s="415" t="s">
        <v>102</v>
      </c>
      <c r="B57" s="869">
        <v>355370</v>
      </c>
      <c r="C57" s="416">
        <v>3128.8058459726108</v>
      </c>
      <c r="D57" s="417">
        <v>3551.4758404264467</v>
      </c>
      <c r="E57" s="418">
        <v>4119.408167177914</v>
      </c>
      <c r="F57" s="869">
        <v>42902</v>
      </c>
      <c r="G57" s="870">
        <v>2857.2179700499169</v>
      </c>
      <c r="H57" s="419">
        <v>3234.091123066577</v>
      </c>
      <c r="I57" s="420">
        <v>3436.5170717592591</v>
      </c>
      <c r="J57" s="869">
        <v>251321</v>
      </c>
      <c r="K57" s="870">
        <v>3143.0215208034433</v>
      </c>
      <c r="L57" s="419">
        <v>3555.6033102553006</v>
      </c>
      <c r="M57" s="420">
        <v>4016.2902717127608</v>
      </c>
      <c r="N57" s="869">
        <v>61147</v>
      </c>
      <c r="O57" s="416">
        <v>3540.5476907630523</v>
      </c>
      <c r="P57" s="417">
        <v>4224.756329113924</v>
      </c>
      <c r="Q57" s="419">
        <v>4903.9354304635763</v>
      </c>
    </row>
    <row r="58" spans="1:17" ht="14.45" customHeight="1">
      <c r="A58" s="1227" t="s">
        <v>607</v>
      </c>
      <c r="B58" s="1227"/>
      <c r="C58" s="1227"/>
      <c r="D58" s="1227"/>
      <c r="E58" s="1227"/>
      <c r="F58" s="1227"/>
      <c r="G58" s="1227"/>
      <c r="H58" s="1227"/>
      <c r="I58" s="1227"/>
      <c r="J58" s="1227"/>
      <c r="K58" s="1227"/>
      <c r="L58" s="1227"/>
      <c r="M58" s="1227"/>
      <c r="N58" s="1227"/>
      <c r="O58" s="1227"/>
      <c r="P58" s="1227"/>
      <c r="Q58" s="1227"/>
    </row>
    <row r="59" spans="1:17" ht="14.45" customHeight="1">
      <c r="A59" s="1226" t="s">
        <v>796</v>
      </c>
      <c r="B59" s="1226"/>
      <c r="C59" s="1226"/>
      <c r="D59" s="1226"/>
      <c r="E59" s="1226"/>
      <c r="F59" s="1226"/>
      <c r="G59" s="1226"/>
      <c r="H59" s="1226"/>
      <c r="I59" s="1226"/>
      <c r="J59" s="1226"/>
      <c r="K59" s="1226"/>
      <c r="L59" s="1226"/>
      <c r="M59" s="1226"/>
      <c r="N59" s="1226"/>
      <c r="O59" s="1226"/>
      <c r="P59" s="1226"/>
      <c r="Q59" s="1226"/>
    </row>
    <row r="60" spans="1:17" ht="14.45" customHeight="1">
      <c r="A60" s="1226" t="s">
        <v>830</v>
      </c>
      <c r="B60" s="1226"/>
      <c r="C60" s="1226"/>
      <c r="D60" s="1226"/>
      <c r="E60" s="1226"/>
      <c r="F60" s="1226"/>
      <c r="G60" s="1226"/>
      <c r="H60" s="1226"/>
      <c r="I60" s="1226"/>
      <c r="J60" s="1226"/>
      <c r="K60" s="1226"/>
      <c r="L60" s="1226"/>
      <c r="M60" s="1226"/>
      <c r="N60" s="1226"/>
      <c r="O60" s="1226"/>
      <c r="P60" s="1226"/>
      <c r="Q60" s="1226"/>
    </row>
    <row r="61" spans="1:17" ht="14.45" customHeight="1">
      <c r="A61" s="1226" t="s">
        <v>829</v>
      </c>
      <c r="B61" s="1226"/>
      <c r="C61" s="1226"/>
      <c r="D61" s="1226"/>
      <c r="E61" s="1226"/>
      <c r="F61" s="1226"/>
      <c r="G61" s="1226"/>
      <c r="H61" s="1226"/>
      <c r="I61" s="1226"/>
      <c r="J61" s="1226"/>
      <c r="K61" s="1226"/>
      <c r="L61" s="1226"/>
      <c r="M61" s="1226"/>
      <c r="N61" s="1226"/>
      <c r="O61" s="1226"/>
      <c r="P61" s="1226"/>
      <c r="Q61" s="1226"/>
    </row>
    <row r="63" spans="1:17" ht="24" customHeight="1">
      <c r="A63" s="1040">
        <v>2020</v>
      </c>
      <c r="B63" s="1040"/>
      <c r="C63" s="1040"/>
      <c r="D63" s="1040"/>
      <c r="E63" s="1040"/>
      <c r="F63" s="1040"/>
      <c r="G63" s="1040"/>
      <c r="H63" s="1040"/>
      <c r="I63" s="1040"/>
      <c r="J63" s="1040"/>
      <c r="K63" s="1040"/>
      <c r="L63" s="1040"/>
      <c r="M63" s="1040"/>
      <c r="N63" s="1040"/>
      <c r="O63" s="1040"/>
      <c r="P63" s="1040"/>
      <c r="Q63" s="1040"/>
    </row>
    <row r="64" spans="1:17">
      <c r="A64" s="143"/>
      <c r="C64" s="586"/>
      <c r="E64" s="586"/>
      <c r="F64" s="586"/>
      <c r="H64" s="586"/>
    </row>
    <row r="65" spans="1:17" ht="17.45" customHeight="1">
      <c r="A65" s="1158" t="s">
        <v>641</v>
      </c>
      <c r="B65" s="1158"/>
      <c r="C65" s="1158"/>
      <c r="D65" s="1158"/>
      <c r="E65" s="1158"/>
      <c r="F65" s="1158"/>
      <c r="G65" s="1158"/>
      <c r="H65" s="1158"/>
      <c r="I65" s="1158"/>
      <c r="J65" s="1158"/>
      <c r="K65" s="1158"/>
      <c r="L65" s="1158"/>
      <c r="M65" s="1158"/>
      <c r="N65" s="1158"/>
      <c r="O65" s="1158"/>
      <c r="P65" s="1158"/>
      <c r="Q65" s="1158"/>
    </row>
    <row r="66" spans="1:17" ht="15" customHeight="1">
      <c r="A66" s="1109" t="s">
        <v>311</v>
      </c>
      <c r="B66" s="1229" t="s">
        <v>565</v>
      </c>
      <c r="C66" s="1230"/>
      <c r="D66" s="1230"/>
      <c r="E66" s="1230"/>
      <c r="F66" s="1230"/>
      <c r="G66" s="1230"/>
      <c r="H66" s="1230"/>
      <c r="I66" s="1230"/>
      <c r="J66" s="1230"/>
      <c r="K66" s="1230"/>
      <c r="L66" s="1230"/>
      <c r="M66" s="1230"/>
      <c r="N66" s="1230"/>
      <c r="O66" s="1230"/>
      <c r="P66" s="1230"/>
      <c r="Q66" s="1231"/>
    </row>
    <row r="67" spans="1:17" ht="14.25" customHeight="1">
      <c r="A67" s="1110"/>
      <c r="B67" s="1229" t="s">
        <v>312</v>
      </c>
      <c r="C67" s="1230"/>
      <c r="D67" s="1230"/>
      <c r="E67" s="1232"/>
      <c r="F67" s="1229" t="s">
        <v>566</v>
      </c>
      <c r="G67" s="1230"/>
      <c r="H67" s="1230"/>
      <c r="I67" s="1230"/>
      <c r="J67" s="1229" t="s">
        <v>567</v>
      </c>
      <c r="K67" s="1230"/>
      <c r="L67" s="1230"/>
      <c r="M67" s="1232"/>
      <c r="N67" s="1229" t="s">
        <v>323</v>
      </c>
      <c r="O67" s="1230"/>
      <c r="P67" s="1230"/>
      <c r="Q67" s="1231"/>
    </row>
    <row r="68" spans="1:17">
      <c r="A68" s="1110"/>
      <c r="B68" s="1233" t="s">
        <v>312</v>
      </c>
      <c r="C68" s="1235" t="s">
        <v>314</v>
      </c>
      <c r="D68" s="1236"/>
      <c r="E68" s="1237"/>
      <c r="F68" s="1233" t="s">
        <v>312</v>
      </c>
      <c r="G68" s="1235" t="s">
        <v>314</v>
      </c>
      <c r="H68" s="1236"/>
      <c r="I68" s="1237"/>
      <c r="J68" s="1233" t="s">
        <v>568</v>
      </c>
      <c r="K68" s="1235" t="s">
        <v>314</v>
      </c>
      <c r="L68" s="1236"/>
      <c r="M68" s="1237"/>
      <c r="N68" s="1233" t="s">
        <v>312</v>
      </c>
      <c r="O68" s="1235" t="s">
        <v>314</v>
      </c>
      <c r="P68" s="1236"/>
      <c r="Q68" s="1238"/>
    </row>
    <row r="69" spans="1:17" ht="60" customHeight="1">
      <c r="A69" s="1110"/>
      <c r="B69" s="1234"/>
      <c r="C69" s="862" t="s">
        <v>558</v>
      </c>
      <c r="D69" s="878" t="s">
        <v>559</v>
      </c>
      <c r="E69" s="863" t="s">
        <v>560</v>
      </c>
      <c r="F69" s="1234"/>
      <c r="G69" s="862" t="s">
        <v>558</v>
      </c>
      <c r="H69" s="862" t="s">
        <v>559</v>
      </c>
      <c r="I69" s="878" t="s">
        <v>560</v>
      </c>
      <c r="J69" s="1234"/>
      <c r="K69" s="862" t="s">
        <v>558</v>
      </c>
      <c r="L69" s="878" t="s">
        <v>559</v>
      </c>
      <c r="M69" s="863" t="s">
        <v>560</v>
      </c>
      <c r="N69" s="1234"/>
      <c r="O69" s="862" t="s">
        <v>558</v>
      </c>
      <c r="P69" s="878" t="s">
        <v>559</v>
      </c>
      <c r="Q69" s="864" t="s">
        <v>560</v>
      </c>
    </row>
    <row r="70" spans="1:17" ht="14.45" customHeight="1" thickBot="1">
      <c r="A70" s="1111"/>
      <c r="B70" s="861" t="s">
        <v>313</v>
      </c>
      <c r="C70" s="1246" t="s">
        <v>561</v>
      </c>
      <c r="D70" s="1246"/>
      <c r="E70" s="1247"/>
      <c r="F70" s="861" t="s">
        <v>313</v>
      </c>
      <c r="G70" s="1246" t="s">
        <v>561</v>
      </c>
      <c r="H70" s="1246"/>
      <c r="I70" s="1247"/>
      <c r="J70" s="861" t="s">
        <v>313</v>
      </c>
      <c r="K70" s="1246" t="s">
        <v>561</v>
      </c>
      <c r="L70" s="1246"/>
      <c r="M70" s="1247"/>
      <c r="N70" s="861" t="s">
        <v>313</v>
      </c>
      <c r="O70" s="1246" t="s">
        <v>561</v>
      </c>
      <c r="P70" s="1246"/>
      <c r="Q70" s="1249"/>
    </row>
    <row r="71" spans="1:17" ht="14.45" customHeight="1">
      <c r="A71" s="208" t="s">
        <v>84</v>
      </c>
      <c r="B71" s="836">
        <v>54226</v>
      </c>
      <c r="C71" s="19">
        <v>3223.1334951456311</v>
      </c>
      <c r="D71" s="68">
        <v>3543.6398416886545</v>
      </c>
      <c r="E71" s="93">
        <v>4033.9594222833562</v>
      </c>
      <c r="F71" s="836">
        <v>8339</v>
      </c>
      <c r="G71" s="19">
        <v>3067.2763157894738</v>
      </c>
      <c r="H71" s="19">
        <v>3322.2405063291139</v>
      </c>
      <c r="I71" s="93">
        <v>3438.1599409448818</v>
      </c>
      <c r="J71" s="836">
        <v>38469</v>
      </c>
      <c r="K71" s="19">
        <v>3232.6815286624205</v>
      </c>
      <c r="L71" s="19">
        <v>3572.2199738903396</v>
      </c>
      <c r="M71" s="93">
        <v>3968.0071530758228</v>
      </c>
      <c r="N71" s="836">
        <v>7418</v>
      </c>
      <c r="O71" s="19">
        <v>3675.9273504273506</v>
      </c>
      <c r="P71" s="68">
        <v>4289.8536121673005</v>
      </c>
      <c r="Q71" s="19">
        <v>4930.3780487804879</v>
      </c>
    </row>
    <row r="72" spans="1:17" ht="14.45" customHeight="1">
      <c r="A72" s="209" t="s">
        <v>85</v>
      </c>
      <c r="B72" s="837">
        <v>51754</v>
      </c>
      <c r="C72" s="22">
        <v>2956.0841121495328</v>
      </c>
      <c r="D72" s="59">
        <v>3413.0356125356125</v>
      </c>
      <c r="E72" s="94">
        <v>3997.025787965616</v>
      </c>
      <c r="F72" s="837">
        <v>9457</v>
      </c>
      <c r="G72" s="22">
        <v>2774.7013888888887</v>
      </c>
      <c r="H72" s="22">
        <v>3062.6720116618076</v>
      </c>
      <c r="I72" s="94">
        <v>3356.6007462686566</v>
      </c>
      <c r="J72" s="837">
        <v>35702</v>
      </c>
      <c r="K72" s="22">
        <v>3031.8165905631658</v>
      </c>
      <c r="L72" s="22">
        <v>3485.7577319587631</v>
      </c>
      <c r="M72" s="94">
        <v>4011.8996478873241</v>
      </c>
      <c r="N72" s="837">
        <v>6595</v>
      </c>
      <c r="O72" s="22">
        <v>3371.1866197183099</v>
      </c>
      <c r="P72" s="59">
        <v>4204.666666666667</v>
      </c>
      <c r="Q72" s="22">
        <v>5073.5867346938776</v>
      </c>
    </row>
    <row r="73" spans="1:17" ht="14.45" customHeight="1">
      <c r="A73" s="210" t="s">
        <v>86</v>
      </c>
      <c r="B73" s="838">
        <v>23979</v>
      </c>
      <c r="C73" s="19">
        <v>2955.3249551166964</v>
      </c>
      <c r="D73" s="68">
        <v>3456.2898259705489</v>
      </c>
      <c r="E73" s="93">
        <v>4049.818181818182</v>
      </c>
      <c r="F73" s="838" t="s">
        <v>318</v>
      </c>
      <c r="G73" s="19">
        <v>2538.9615384615386</v>
      </c>
      <c r="H73" s="68">
        <v>2861.9035087719299</v>
      </c>
      <c r="I73" s="93">
        <v>3149.6071428571427</v>
      </c>
      <c r="J73" s="838">
        <v>16589</v>
      </c>
      <c r="K73" s="19">
        <v>2899.1702127659573</v>
      </c>
      <c r="L73" s="68">
        <v>3345.0038910505837</v>
      </c>
      <c r="M73" s="93">
        <v>3762.0676795580112</v>
      </c>
      <c r="N73" s="838" t="s">
        <v>318</v>
      </c>
      <c r="O73" s="19">
        <v>3486.0042016806724</v>
      </c>
      <c r="P73" s="68">
        <v>4071.3144796380088</v>
      </c>
      <c r="Q73" s="19">
        <v>4448.1899383983573</v>
      </c>
    </row>
    <row r="74" spans="1:17" ht="14.45" customHeight="1">
      <c r="A74" s="209" t="s">
        <v>87</v>
      </c>
      <c r="B74" s="837">
        <v>7337</v>
      </c>
      <c r="C74" s="22">
        <v>2777.4489247311826</v>
      </c>
      <c r="D74" s="59">
        <v>3242.4181034482758</v>
      </c>
      <c r="E74" s="94">
        <v>3866.0133928571427</v>
      </c>
      <c r="F74" s="837" t="s">
        <v>318</v>
      </c>
      <c r="G74" s="22" t="s">
        <v>429</v>
      </c>
      <c r="H74" s="22" t="s">
        <v>429</v>
      </c>
      <c r="I74" s="94" t="s">
        <v>429</v>
      </c>
      <c r="J74" s="837">
        <v>5007</v>
      </c>
      <c r="K74" s="22">
        <v>2766.6585365853657</v>
      </c>
      <c r="L74" s="22">
        <v>3214.5625</v>
      </c>
      <c r="M74" s="94">
        <v>3722.5505617977528</v>
      </c>
      <c r="N74" s="837" t="s">
        <v>318</v>
      </c>
      <c r="O74" s="22">
        <v>2987.21875</v>
      </c>
      <c r="P74" s="59">
        <v>3685.348484848485</v>
      </c>
      <c r="Q74" s="22">
        <v>4294.8548387096771</v>
      </c>
    </row>
    <row r="75" spans="1:17" ht="14.45" customHeight="1">
      <c r="A75" s="210" t="s">
        <v>88</v>
      </c>
      <c r="B75" s="838">
        <v>2739</v>
      </c>
      <c r="C75" s="19">
        <v>3022.1796875</v>
      </c>
      <c r="D75" s="68">
        <v>3452.0060240963853</v>
      </c>
      <c r="E75" s="93">
        <v>3928.5092592592591</v>
      </c>
      <c r="F75" s="838">
        <v>267</v>
      </c>
      <c r="G75" s="19" t="s">
        <v>429</v>
      </c>
      <c r="H75" s="68" t="s">
        <v>429</v>
      </c>
      <c r="I75" s="93" t="s">
        <v>429</v>
      </c>
      <c r="J75" s="838">
        <v>1999</v>
      </c>
      <c r="K75" s="19">
        <v>3046.7053571428573</v>
      </c>
      <c r="L75" s="68">
        <v>3445.3924731182797</v>
      </c>
      <c r="M75" s="93">
        <v>3820.9166666666665</v>
      </c>
      <c r="N75" s="838">
        <v>473</v>
      </c>
      <c r="O75" s="19" t="s">
        <v>429</v>
      </c>
      <c r="P75" s="68" t="s">
        <v>429</v>
      </c>
      <c r="Q75" s="19" t="s">
        <v>429</v>
      </c>
    </row>
    <row r="76" spans="1:17" ht="14.45" customHeight="1">
      <c r="A76" s="209" t="s">
        <v>89</v>
      </c>
      <c r="B76" s="837">
        <v>9097</v>
      </c>
      <c r="C76" s="22">
        <v>2964.8134715025908</v>
      </c>
      <c r="D76" s="59">
        <v>3382.0355329949239</v>
      </c>
      <c r="E76" s="94">
        <v>3971.6482558139537</v>
      </c>
      <c r="F76" s="837" t="s">
        <v>318</v>
      </c>
      <c r="G76" s="22">
        <v>2633.8333333333335</v>
      </c>
      <c r="H76" s="22">
        <v>2921.5526315789475</v>
      </c>
      <c r="I76" s="94">
        <v>3161.6111111111113</v>
      </c>
      <c r="J76" s="837">
        <v>6791</v>
      </c>
      <c r="K76" s="22">
        <v>2989.2019230769229</v>
      </c>
      <c r="L76" s="22">
        <v>3371.8571428571427</v>
      </c>
      <c r="M76" s="94">
        <v>3820.8457446808511</v>
      </c>
      <c r="N76" s="837" t="s">
        <v>318</v>
      </c>
      <c r="O76" s="22">
        <v>3576.8888888888887</v>
      </c>
      <c r="P76" s="59">
        <v>4159.7105263157891</v>
      </c>
      <c r="Q76" s="22">
        <v>4673.416666666667</v>
      </c>
    </row>
    <row r="77" spans="1:17" ht="14.45" customHeight="1">
      <c r="A77" s="210" t="s">
        <v>90</v>
      </c>
      <c r="B77" s="838">
        <v>25825</v>
      </c>
      <c r="C77" s="19">
        <v>3196.5755813953488</v>
      </c>
      <c r="D77" s="68">
        <v>3589.1873350923483</v>
      </c>
      <c r="E77" s="93">
        <v>4210.8911042944783</v>
      </c>
      <c r="F77" s="838">
        <v>2437</v>
      </c>
      <c r="G77" s="19">
        <v>2747.375</v>
      </c>
      <c r="H77" s="19">
        <v>3313.5952380952381</v>
      </c>
      <c r="I77" s="93">
        <v>3442.7297297297296</v>
      </c>
      <c r="J77" s="838">
        <v>19017</v>
      </c>
      <c r="K77" s="19">
        <v>3191.9719626168226</v>
      </c>
      <c r="L77" s="19">
        <v>3578.7478632478633</v>
      </c>
      <c r="M77" s="93">
        <v>4107.5244956772331</v>
      </c>
      <c r="N77" s="838">
        <v>4371</v>
      </c>
      <c r="O77" s="19">
        <v>3623.8455882352941</v>
      </c>
      <c r="P77" s="68">
        <v>4379.3095238095239</v>
      </c>
      <c r="Q77" s="19">
        <v>5046.423913043478</v>
      </c>
    </row>
    <row r="78" spans="1:17" ht="14.45" customHeight="1">
      <c r="A78" s="209" t="s">
        <v>91</v>
      </c>
      <c r="B78" s="837">
        <v>5335</v>
      </c>
      <c r="C78" s="22">
        <v>2595.1739130434785</v>
      </c>
      <c r="D78" s="59">
        <v>3008.880681818182</v>
      </c>
      <c r="E78" s="94">
        <v>3488.3826530612246</v>
      </c>
      <c r="F78" s="837" t="s">
        <v>318</v>
      </c>
      <c r="G78" s="22" t="s">
        <v>429</v>
      </c>
      <c r="H78" s="22" t="s">
        <v>429</v>
      </c>
      <c r="I78" s="94" t="s">
        <v>429</v>
      </c>
      <c r="J78" s="837">
        <v>3533</v>
      </c>
      <c r="K78" s="22">
        <v>2594.1688311688313</v>
      </c>
      <c r="L78" s="22">
        <v>2996.2407407407409</v>
      </c>
      <c r="M78" s="94">
        <v>3426.1313131313132</v>
      </c>
      <c r="N78" s="837" t="s">
        <v>318</v>
      </c>
      <c r="O78" s="22">
        <v>2714.953125</v>
      </c>
      <c r="P78" s="59">
        <v>3288.3571428571427</v>
      </c>
      <c r="Q78" s="22">
        <v>3889.086956521739</v>
      </c>
    </row>
    <row r="79" spans="1:17" ht="14.45" customHeight="1">
      <c r="A79" s="210" t="s">
        <v>92</v>
      </c>
      <c r="B79" s="838">
        <v>22962</v>
      </c>
      <c r="C79" s="19">
        <v>3045.7689243027889</v>
      </c>
      <c r="D79" s="68">
        <v>3450.9008016032062</v>
      </c>
      <c r="E79" s="93">
        <v>4077.7522522522522</v>
      </c>
      <c r="F79" s="838">
        <v>3026</v>
      </c>
      <c r="G79" s="19">
        <v>2863.4518072289156</v>
      </c>
      <c r="H79" s="19">
        <v>3104.4087947882736</v>
      </c>
      <c r="I79" s="93">
        <v>3266.2488986784142</v>
      </c>
      <c r="J79" s="838">
        <v>15812</v>
      </c>
      <c r="K79" s="19">
        <v>3077.8846153846152</v>
      </c>
      <c r="L79" s="19">
        <v>3490.0348837209303</v>
      </c>
      <c r="M79" s="93">
        <v>3976.9940239043826</v>
      </c>
      <c r="N79" s="838">
        <v>4124</v>
      </c>
      <c r="O79" s="19">
        <v>3425.0614035087719</v>
      </c>
      <c r="P79" s="68">
        <v>4221.088235294118</v>
      </c>
      <c r="Q79" s="19">
        <v>5006.9285714285716</v>
      </c>
    </row>
    <row r="80" spans="1:17" ht="14.45" customHeight="1">
      <c r="A80" s="209" t="s">
        <v>93</v>
      </c>
      <c r="B80" s="837">
        <v>88997</v>
      </c>
      <c r="C80" s="22">
        <v>3094.799230275818</v>
      </c>
      <c r="D80" s="59">
        <v>3497.6212583995111</v>
      </c>
      <c r="E80" s="94">
        <v>4081.746021642266</v>
      </c>
      <c r="F80" s="837">
        <v>10494</v>
      </c>
      <c r="G80" s="22">
        <v>2706.5567010309278</v>
      </c>
      <c r="H80" s="22">
        <v>3184.6772151898736</v>
      </c>
      <c r="I80" s="94">
        <v>3345.7954898911353</v>
      </c>
      <c r="J80" s="837">
        <v>63068</v>
      </c>
      <c r="K80" s="22">
        <v>3106.8811922753989</v>
      </c>
      <c r="L80" s="22">
        <v>3495.6423149905122</v>
      </c>
      <c r="M80" s="94">
        <v>3954.5449438202249</v>
      </c>
      <c r="N80" s="837">
        <v>15435</v>
      </c>
      <c r="O80" s="22">
        <v>3586.9241803278687</v>
      </c>
      <c r="P80" s="59">
        <v>4211.4628770301624</v>
      </c>
      <c r="Q80" s="22">
        <v>4910.4334600760458</v>
      </c>
    </row>
    <row r="81" spans="1:17" ht="14.45" customHeight="1">
      <c r="A81" s="210" t="s">
        <v>94</v>
      </c>
      <c r="B81" s="838">
        <v>18575</v>
      </c>
      <c r="C81" s="19">
        <v>3300.9224030037549</v>
      </c>
      <c r="D81" s="68">
        <v>3617.7868741542625</v>
      </c>
      <c r="E81" s="93">
        <v>4191.023097826087</v>
      </c>
      <c r="F81" s="838">
        <v>1745</v>
      </c>
      <c r="G81" s="19">
        <v>2952.7321428571427</v>
      </c>
      <c r="H81" s="19">
        <v>3305.3423423423424</v>
      </c>
      <c r="I81" s="93">
        <v>3396.9074803149606</v>
      </c>
      <c r="J81" s="838">
        <v>13728</v>
      </c>
      <c r="K81" s="19">
        <v>3307.5397111913358</v>
      </c>
      <c r="L81" s="19">
        <v>3608.4259259259261</v>
      </c>
      <c r="M81" s="93">
        <v>4075.6592356687897</v>
      </c>
      <c r="N81" s="838">
        <v>3102</v>
      </c>
      <c r="O81" s="19">
        <v>3762.7881355932204</v>
      </c>
      <c r="P81" s="68">
        <v>4300.9098360655735</v>
      </c>
      <c r="Q81" s="19">
        <v>4972.9576271186443</v>
      </c>
    </row>
    <row r="82" spans="1:17" ht="14.45" customHeight="1">
      <c r="A82" s="209" t="s">
        <v>95</v>
      </c>
      <c r="B82" s="837">
        <v>5201</v>
      </c>
      <c r="C82" s="22">
        <v>3202.0070921985816</v>
      </c>
      <c r="D82" s="59">
        <v>3534.6517857142858</v>
      </c>
      <c r="E82" s="94">
        <v>4050.3376623376626</v>
      </c>
      <c r="F82" s="837">
        <v>632</v>
      </c>
      <c r="G82" s="22">
        <v>3042.1666666666665</v>
      </c>
      <c r="H82" s="22">
        <v>3291.858024691358</v>
      </c>
      <c r="I82" s="94">
        <v>3481.75</v>
      </c>
      <c r="J82" s="837">
        <v>3771</v>
      </c>
      <c r="K82" s="22">
        <v>3198.9223300970875</v>
      </c>
      <c r="L82" s="22">
        <v>3538</v>
      </c>
      <c r="M82" s="94">
        <v>3983</v>
      </c>
      <c r="N82" s="837">
        <v>798</v>
      </c>
      <c r="O82" s="22">
        <v>3490.0833333333335</v>
      </c>
      <c r="P82" s="59">
        <v>4185.635135135135</v>
      </c>
      <c r="Q82" s="22">
        <v>4969.25</v>
      </c>
    </row>
    <row r="83" spans="1:17" ht="14.45" customHeight="1">
      <c r="A83" s="210" t="s">
        <v>96</v>
      </c>
      <c r="B83" s="838">
        <v>9450</v>
      </c>
      <c r="C83" s="19">
        <v>2935.1649484536083</v>
      </c>
      <c r="D83" s="68">
        <v>3430.1641791044776</v>
      </c>
      <c r="E83" s="93">
        <v>4056.5185185185187</v>
      </c>
      <c r="F83" s="838">
        <v>550</v>
      </c>
      <c r="G83" s="19">
        <v>2566.6764705882351</v>
      </c>
      <c r="H83" s="68">
        <v>2907.8529411764707</v>
      </c>
      <c r="I83" s="93">
        <v>3103.2777777777778</v>
      </c>
      <c r="J83" s="838">
        <v>6392</v>
      </c>
      <c r="K83" s="19">
        <v>2895.2183098591549</v>
      </c>
      <c r="L83" s="68">
        <v>3340.9255319148938</v>
      </c>
      <c r="M83" s="93">
        <v>3903.8834586466164</v>
      </c>
      <c r="N83" s="838">
        <v>2508</v>
      </c>
      <c r="O83" s="19">
        <v>3355.7631578947367</v>
      </c>
      <c r="P83" s="68">
        <v>3911.1060606060605</v>
      </c>
      <c r="Q83" s="19">
        <v>4542.4354838709678</v>
      </c>
    </row>
    <row r="84" spans="1:17" ht="14.45" customHeight="1">
      <c r="A84" s="209" t="s">
        <v>97</v>
      </c>
      <c r="B84" s="837">
        <v>6292</v>
      </c>
      <c r="C84" s="22">
        <v>2804.0256410256411</v>
      </c>
      <c r="D84" s="59">
        <v>3281.7925170068029</v>
      </c>
      <c r="E84" s="94">
        <v>3900.5</v>
      </c>
      <c r="F84" s="837">
        <v>496</v>
      </c>
      <c r="G84" s="22">
        <v>2562.0384615384614</v>
      </c>
      <c r="H84" s="22">
        <v>2838.9615384615386</v>
      </c>
      <c r="I84" s="94">
        <v>3057.318181818182</v>
      </c>
      <c r="J84" s="837">
        <v>4235</v>
      </c>
      <c r="K84" s="22">
        <v>2798.3316326530612</v>
      </c>
      <c r="L84" s="22">
        <v>3245.5320512820513</v>
      </c>
      <c r="M84" s="94">
        <v>3760.3684210526317</v>
      </c>
      <c r="N84" s="837">
        <v>1561</v>
      </c>
      <c r="O84" s="22">
        <v>3119.4814814814813</v>
      </c>
      <c r="P84" s="59">
        <v>3814.1904761904761</v>
      </c>
      <c r="Q84" s="22">
        <v>4300.109375</v>
      </c>
    </row>
    <row r="85" spans="1:17" ht="14.45" customHeight="1">
      <c r="A85" s="210" t="s">
        <v>98</v>
      </c>
      <c r="B85" s="838">
        <v>11308</v>
      </c>
      <c r="C85" s="19">
        <v>2908.306691449814</v>
      </c>
      <c r="D85" s="68">
        <v>3368.8098591549297</v>
      </c>
      <c r="E85" s="93">
        <v>3869.25</v>
      </c>
      <c r="F85" s="838" t="s">
        <v>318</v>
      </c>
      <c r="G85" s="19">
        <v>2710.872340425532</v>
      </c>
      <c r="H85" s="19">
        <v>2938.186567164179</v>
      </c>
      <c r="I85" s="93">
        <v>3155.3295454545455</v>
      </c>
      <c r="J85" s="838">
        <v>8114</v>
      </c>
      <c r="K85" s="19">
        <v>2929.0919540229884</v>
      </c>
      <c r="L85" s="19">
        <v>3363.810580204778</v>
      </c>
      <c r="M85" s="93">
        <v>3778.221088435374</v>
      </c>
      <c r="N85" s="838" t="s">
        <v>318</v>
      </c>
      <c r="O85" s="19">
        <v>3183</v>
      </c>
      <c r="P85" s="68">
        <v>3838</v>
      </c>
      <c r="Q85" s="19">
        <v>4499.4285714285716</v>
      </c>
    </row>
    <row r="86" spans="1:17" ht="14.45" customHeight="1" thickBot="1">
      <c r="A86" s="209" t="s">
        <v>99</v>
      </c>
      <c r="B86" s="837">
        <v>7057</v>
      </c>
      <c r="C86" s="22">
        <v>2822.6323529411766</v>
      </c>
      <c r="D86" s="59">
        <v>3254.2621359223299</v>
      </c>
      <c r="E86" s="94">
        <v>3773.4700854700855</v>
      </c>
      <c r="F86" s="837" t="s">
        <v>318</v>
      </c>
      <c r="G86" s="22">
        <v>2485.1774193548385</v>
      </c>
      <c r="H86" s="59">
        <v>2763</v>
      </c>
      <c r="I86" s="94">
        <v>2970.03125</v>
      </c>
      <c r="J86" s="837">
        <v>4712</v>
      </c>
      <c r="K86" s="22">
        <v>2829.0714285714284</v>
      </c>
      <c r="L86" s="59">
        <v>3223.6927710843374</v>
      </c>
      <c r="M86" s="94">
        <v>3673.1315789473683</v>
      </c>
      <c r="N86" s="837" t="s">
        <v>318</v>
      </c>
      <c r="O86" s="22">
        <v>3161.7179487179487</v>
      </c>
      <c r="P86" s="59">
        <v>3631.478260869565</v>
      </c>
      <c r="Q86" s="22">
        <v>4162.0625</v>
      </c>
    </row>
    <row r="87" spans="1:17" ht="14.45" customHeight="1">
      <c r="A87" s="415" t="s">
        <v>102</v>
      </c>
      <c r="B87" s="869">
        <v>350134</v>
      </c>
      <c r="C87" s="416">
        <v>3043.2948756822316</v>
      </c>
      <c r="D87" s="417">
        <v>3479.9499126115352</v>
      </c>
      <c r="E87" s="418">
        <v>4047.5524243680065</v>
      </c>
      <c r="F87" s="872">
        <v>42085</v>
      </c>
      <c r="G87" s="870">
        <v>2762.4570349386213</v>
      </c>
      <c r="H87" s="419">
        <v>3147.8722842043453</v>
      </c>
      <c r="I87" s="420">
        <v>3370.641585760518</v>
      </c>
      <c r="J87" s="872">
        <v>246939</v>
      </c>
      <c r="K87" s="870">
        <v>3058.3197265232252</v>
      </c>
      <c r="L87" s="419">
        <v>3484.4930596400422</v>
      </c>
      <c r="M87" s="420">
        <v>3944.4978832442066</v>
      </c>
      <c r="N87" s="869">
        <v>61110</v>
      </c>
      <c r="O87" s="416">
        <v>3454.4606458123108</v>
      </c>
      <c r="P87" s="417">
        <v>4145.1870451237264</v>
      </c>
      <c r="Q87" s="419">
        <v>4815.84151547492</v>
      </c>
    </row>
    <row r="88" spans="1:17" ht="14.45" customHeight="1">
      <c r="A88" s="1227" t="s">
        <v>607</v>
      </c>
      <c r="B88" s="1227"/>
      <c r="C88" s="1227"/>
      <c r="D88" s="1227"/>
      <c r="E88" s="1227"/>
      <c r="F88" s="1227"/>
      <c r="G88" s="1227"/>
      <c r="H88" s="1227"/>
      <c r="I88" s="1227"/>
      <c r="J88" s="1227"/>
      <c r="K88" s="1227"/>
      <c r="L88" s="1227"/>
      <c r="M88" s="1227"/>
      <c r="N88" s="1227"/>
      <c r="O88" s="1227"/>
      <c r="P88" s="1227"/>
      <c r="Q88" s="1227"/>
    </row>
    <row r="89" spans="1:17" ht="14.45" customHeight="1">
      <c r="A89" s="1226" t="s">
        <v>797</v>
      </c>
      <c r="B89" s="1226"/>
      <c r="C89" s="1226"/>
      <c r="D89" s="1226"/>
      <c r="E89" s="1226"/>
      <c r="F89" s="1226"/>
      <c r="G89" s="1226"/>
      <c r="H89" s="1226"/>
      <c r="I89" s="1226"/>
      <c r="J89" s="1226"/>
      <c r="K89" s="1226"/>
      <c r="L89" s="1226"/>
      <c r="M89" s="1226"/>
      <c r="N89" s="1226"/>
      <c r="O89" s="1226"/>
      <c r="P89" s="1226"/>
      <c r="Q89" s="1226"/>
    </row>
    <row r="90" spans="1:17" ht="14.45" customHeight="1">
      <c r="A90" s="1226" t="s">
        <v>830</v>
      </c>
      <c r="B90" s="1226"/>
      <c r="C90" s="1226"/>
      <c r="D90" s="1226"/>
      <c r="E90" s="1226"/>
      <c r="F90" s="1226"/>
      <c r="G90" s="1226"/>
      <c r="H90" s="1226"/>
      <c r="I90" s="1226"/>
      <c r="J90" s="1226"/>
      <c r="K90" s="1226"/>
      <c r="L90" s="1226"/>
      <c r="M90" s="1226"/>
      <c r="N90" s="1226"/>
      <c r="O90" s="1226"/>
      <c r="P90" s="1226"/>
      <c r="Q90" s="1226"/>
    </row>
    <row r="91" spans="1:17" ht="14.45" customHeight="1">
      <c r="A91" s="1226" t="s">
        <v>728</v>
      </c>
      <c r="B91" s="1226"/>
      <c r="C91" s="1226"/>
      <c r="D91" s="1226"/>
      <c r="E91" s="1226"/>
      <c r="F91" s="1226"/>
      <c r="G91" s="1226"/>
      <c r="H91" s="1226"/>
      <c r="I91" s="1226"/>
      <c r="J91" s="1226"/>
      <c r="K91" s="1226"/>
      <c r="L91" s="1226"/>
      <c r="M91" s="1226"/>
      <c r="N91" s="1226"/>
      <c r="O91" s="1226"/>
      <c r="P91" s="1226"/>
      <c r="Q91" s="1226"/>
    </row>
    <row r="92" spans="1:17" ht="14.45" customHeight="1">
      <c r="A92" s="1226" t="s">
        <v>829</v>
      </c>
      <c r="B92" s="1226"/>
      <c r="C92" s="1226"/>
      <c r="D92" s="1226"/>
      <c r="E92" s="1226"/>
      <c r="F92" s="1226"/>
      <c r="G92" s="1226"/>
      <c r="H92" s="1226"/>
      <c r="I92" s="1226"/>
      <c r="J92" s="1226"/>
      <c r="K92" s="1226"/>
      <c r="L92" s="1226"/>
      <c r="M92" s="1226"/>
      <c r="N92" s="1226"/>
      <c r="O92" s="1226"/>
      <c r="P92" s="1226"/>
      <c r="Q92" s="1226"/>
    </row>
    <row r="94" spans="1:17" ht="24.75" customHeight="1">
      <c r="A94" s="1040">
        <v>2019</v>
      </c>
      <c r="B94" s="1040"/>
      <c r="C94" s="1040"/>
      <c r="D94" s="1040"/>
      <c r="E94" s="1040"/>
      <c r="F94" s="1040"/>
      <c r="G94" s="1040"/>
      <c r="H94" s="1040"/>
      <c r="I94" s="1040"/>
      <c r="J94" s="1040"/>
      <c r="K94" s="1040"/>
      <c r="L94" s="1040"/>
      <c r="M94" s="1040"/>
      <c r="N94" s="1040"/>
      <c r="O94" s="1040"/>
      <c r="P94" s="1040"/>
      <c r="Q94" s="1040"/>
    </row>
    <row r="95" spans="1:17">
      <c r="A95" s="143"/>
      <c r="C95" s="586"/>
      <c r="E95" s="586"/>
      <c r="F95" s="586"/>
      <c r="H95" s="586"/>
    </row>
    <row r="96" spans="1:17" ht="16.350000000000001" customHeight="1">
      <c r="A96" s="1158" t="s">
        <v>642</v>
      </c>
      <c r="B96" s="1158"/>
      <c r="C96" s="1158"/>
      <c r="D96" s="1158"/>
      <c r="E96" s="1158"/>
      <c r="F96" s="1158"/>
      <c r="G96" s="1158"/>
      <c r="H96" s="1158"/>
      <c r="I96" s="1158"/>
      <c r="J96" s="1158"/>
      <c r="K96" s="1158"/>
      <c r="L96" s="1158"/>
      <c r="M96" s="1158"/>
      <c r="N96" s="1158"/>
      <c r="O96" s="1158"/>
      <c r="P96" s="1158"/>
      <c r="Q96" s="1158"/>
    </row>
    <row r="97" spans="1:17" ht="15" customHeight="1">
      <c r="A97" s="1109" t="s">
        <v>311</v>
      </c>
      <c r="B97" s="1229" t="s">
        <v>565</v>
      </c>
      <c r="C97" s="1230"/>
      <c r="D97" s="1230"/>
      <c r="E97" s="1230"/>
      <c r="F97" s="1230"/>
      <c r="G97" s="1230"/>
      <c r="H97" s="1230"/>
      <c r="I97" s="1230"/>
      <c r="J97" s="1230"/>
      <c r="K97" s="1230"/>
      <c r="L97" s="1230"/>
      <c r="M97" s="1230"/>
      <c r="N97" s="1230"/>
      <c r="O97" s="1230"/>
      <c r="P97" s="1230"/>
      <c r="Q97" s="1231"/>
    </row>
    <row r="98" spans="1:17" ht="14.25" customHeight="1">
      <c r="A98" s="1110"/>
      <c r="B98" s="1229" t="s">
        <v>312</v>
      </c>
      <c r="C98" s="1230"/>
      <c r="D98" s="1230"/>
      <c r="E98" s="1232"/>
      <c r="F98" s="1229" t="s">
        <v>566</v>
      </c>
      <c r="G98" s="1230"/>
      <c r="H98" s="1230"/>
      <c r="I98" s="1232"/>
      <c r="J98" s="1229" t="s">
        <v>567</v>
      </c>
      <c r="K98" s="1230"/>
      <c r="L98" s="1230"/>
      <c r="M98" s="1232"/>
      <c r="N98" s="1229" t="s">
        <v>323</v>
      </c>
      <c r="O98" s="1230"/>
      <c r="P98" s="1230"/>
      <c r="Q98" s="1231"/>
    </row>
    <row r="99" spans="1:17">
      <c r="A99" s="1110"/>
      <c r="B99" s="1233" t="s">
        <v>312</v>
      </c>
      <c r="C99" s="1235" t="s">
        <v>314</v>
      </c>
      <c r="D99" s="1236"/>
      <c r="E99" s="1237"/>
      <c r="F99" s="1233" t="s">
        <v>312</v>
      </c>
      <c r="G99" s="1235" t="s">
        <v>314</v>
      </c>
      <c r="H99" s="1236"/>
      <c r="I99" s="1237"/>
      <c r="J99" s="1233" t="s">
        <v>568</v>
      </c>
      <c r="K99" s="1235" t="s">
        <v>314</v>
      </c>
      <c r="L99" s="1236"/>
      <c r="M99" s="1237"/>
      <c r="N99" s="1233" t="s">
        <v>312</v>
      </c>
      <c r="O99" s="1235" t="s">
        <v>314</v>
      </c>
      <c r="P99" s="1236"/>
      <c r="Q99" s="1238"/>
    </row>
    <row r="100" spans="1:17" ht="60">
      <c r="A100" s="1110"/>
      <c r="B100" s="1234"/>
      <c r="C100" s="862" t="s">
        <v>558</v>
      </c>
      <c r="D100" s="878" t="s">
        <v>559</v>
      </c>
      <c r="E100" s="863" t="s">
        <v>560</v>
      </c>
      <c r="F100" s="1234"/>
      <c r="G100" s="862" t="s">
        <v>558</v>
      </c>
      <c r="H100" s="862" t="s">
        <v>559</v>
      </c>
      <c r="I100" s="878" t="s">
        <v>560</v>
      </c>
      <c r="J100" s="1234"/>
      <c r="K100" s="862" t="s">
        <v>558</v>
      </c>
      <c r="L100" s="878" t="s">
        <v>559</v>
      </c>
      <c r="M100" s="863" t="s">
        <v>560</v>
      </c>
      <c r="N100" s="1234"/>
      <c r="O100" s="862" t="s">
        <v>558</v>
      </c>
      <c r="P100" s="878" t="s">
        <v>559</v>
      </c>
      <c r="Q100" s="864" t="s">
        <v>560</v>
      </c>
    </row>
    <row r="101" spans="1:17" ht="14.45" customHeight="1" thickBot="1">
      <c r="A101" s="1111"/>
      <c r="B101" s="861" t="s">
        <v>313</v>
      </c>
      <c r="C101" s="1239" t="s">
        <v>561</v>
      </c>
      <c r="D101" s="1240"/>
      <c r="E101" s="1241"/>
      <c r="F101" s="861" t="s">
        <v>313</v>
      </c>
      <c r="G101" s="1239" t="s">
        <v>561</v>
      </c>
      <c r="H101" s="1240"/>
      <c r="I101" s="1241"/>
      <c r="J101" s="861" t="s">
        <v>313</v>
      </c>
      <c r="K101" s="1239" t="s">
        <v>561</v>
      </c>
      <c r="L101" s="1240"/>
      <c r="M101" s="1241"/>
      <c r="N101" s="861" t="s">
        <v>313</v>
      </c>
      <c r="O101" s="1239" t="s">
        <v>561</v>
      </c>
      <c r="P101" s="1240"/>
      <c r="Q101" s="1242"/>
    </row>
    <row r="102" spans="1:17" ht="14.45" customHeight="1">
      <c r="A102" s="208" t="s">
        <v>84</v>
      </c>
      <c r="B102" s="836">
        <v>52327</v>
      </c>
      <c r="C102" s="19">
        <v>3180.7477840451247</v>
      </c>
      <c r="D102" s="68">
        <v>3498.9526854219948</v>
      </c>
      <c r="E102" s="93">
        <v>3994.2303459119498</v>
      </c>
      <c r="F102" s="836">
        <v>8125</v>
      </c>
      <c r="G102" s="19">
        <v>2988.0868055555557</v>
      </c>
      <c r="H102" s="19">
        <v>3274.8848857644989</v>
      </c>
      <c r="I102" s="93">
        <v>3385.9469632164241</v>
      </c>
      <c r="J102" s="836">
        <v>36928</v>
      </c>
      <c r="K102" s="19">
        <v>3195.3979591836733</v>
      </c>
      <c r="L102" s="19">
        <v>3528.3921220723919</v>
      </c>
      <c r="M102" s="93">
        <v>3916.5</v>
      </c>
      <c r="N102" s="836">
        <v>7274</v>
      </c>
      <c r="O102" s="19">
        <v>3649.2132352941176</v>
      </c>
      <c r="P102" s="68">
        <v>4238.8233532934128</v>
      </c>
      <c r="Q102" s="19">
        <v>4875.7118644067796</v>
      </c>
    </row>
    <row r="103" spans="1:17" ht="14.45" customHeight="1">
      <c r="A103" s="209" t="s">
        <v>85</v>
      </c>
      <c r="B103" s="837">
        <v>49825</v>
      </c>
      <c r="C103" s="22">
        <v>2907.335511982571</v>
      </c>
      <c r="D103" s="59">
        <v>3341.5887656033287</v>
      </c>
      <c r="E103" s="94">
        <v>3892.0629575402636</v>
      </c>
      <c r="F103" s="837">
        <v>8996</v>
      </c>
      <c r="G103" s="22">
        <v>2700.1402877697842</v>
      </c>
      <c r="H103" s="22">
        <v>2970.2368421052633</v>
      </c>
      <c r="I103" s="94">
        <v>3290.2868561278865</v>
      </c>
      <c r="J103" s="837">
        <v>34343</v>
      </c>
      <c r="K103" s="22">
        <v>2972.15</v>
      </c>
      <c r="L103" s="22">
        <v>3406.5934489402698</v>
      </c>
      <c r="M103" s="94">
        <v>3898.2252650176679</v>
      </c>
      <c r="N103" s="837">
        <v>6486</v>
      </c>
      <c r="O103" s="22">
        <v>3320.5495049504952</v>
      </c>
      <c r="P103" s="59">
        <v>4116.2303370786512</v>
      </c>
      <c r="Q103" s="22">
        <v>4965.5</v>
      </c>
    </row>
    <row r="104" spans="1:17" ht="14.45" customHeight="1">
      <c r="A104" s="210" t="s">
        <v>86</v>
      </c>
      <c r="B104" s="838">
        <v>23537</v>
      </c>
      <c r="C104" s="19">
        <v>2857.589877835951</v>
      </c>
      <c r="D104" s="68">
        <v>3313.8973288814691</v>
      </c>
      <c r="E104" s="93">
        <v>3809.4555369127515</v>
      </c>
      <c r="F104" s="838">
        <v>1229</v>
      </c>
      <c r="G104" s="19">
        <v>2474.3970588235293</v>
      </c>
      <c r="H104" s="68">
        <v>2778.6746031746034</v>
      </c>
      <c r="I104" s="93">
        <v>3025.228260869565</v>
      </c>
      <c r="J104" s="838">
        <v>16478</v>
      </c>
      <c r="K104" s="19">
        <v>2808.4333333333334</v>
      </c>
      <c r="L104" s="68">
        <v>3230.6601423487546</v>
      </c>
      <c r="M104" s="93">
        <v>3626.5554089709763</v>
      </c>
      <c r="N104" s="838">
        <v>5830</v>
      </c>
      <c r="O104" s="19">
        <v>3334.6145833333335</v>
      </c>
      <c r="P104" s="68">
        <v>3804.1971830985917</v>
      </c>
      <c r="Q104" s="19">
        <v>4157.56106870229</v>
      </c>
    </row>
    <row r="105" spans="1:17" ht="14.45" customHeight="1">
      <c r="A105" s="209" t="s">
        <v>87</v>
      </c>
      <c r="B105" s="837">
        <v>7354</v>
      </c>
      <c r="C105" s="22">
        <v>2709.6530054644809</v>
      </c>
      <c r="D105" s="59">
        <v>3188.9408602150538</v>
      </c>
      <c r="E105" s="94">
        <v>3795.1428571428573</v>
      </c>
      <c r="F105" s="837" t="s">
        <v>318</v>
      </c>
      <c r="G105" s="22" t="s">
        <v>429</v>
      </c>
      <c r="H105" s="22" t="s">
        <v>429</v>
      </c>
      <c r="I105" s="94" t="s">
        <v>429</v>
      </c>
      <c r="J105" s="837">
        <v>5111</v>
      </c>
      <c r="K105" s="22">
        <v>2702.2086330935253</v>
      </c>
      <c r="L105" s="22">
        <v>3139.5287769784172</v>
      </c>
      <c r="M105" s="94">
        <v>3654.3563829787236</v>
      </c>
      <c r="N105" s="837" t="s">
        <v>318</v>
      </c>
      <c r="O105" s="22">
        <v>2920.5892857142858</v>
      </c>
      <c r="P105" s="59">
        <v>3622.0116279069766</v>
      </c>
      <c r="Q105" s="22">
        <v>4229.1290322580644</v>
      </c>
    </row>
    <row r="106" spans="1:17" ht="14.45" customHeight="1">
      <c r="A106" s="210" t="s">
        <v>88</v>
      </c>
      <c r="B106" s="838">
        <v>2723</v>
      </c>
      <c r="C106" s="19">
        <v>2900.2093023255816</v>
      </c>
      <c r="D106" s="68">
        <v>3383.6349206349205</v>
      </c>
      <c r="E106" s="93">
        <v>3849.5625</v>
      </c>
      <c r="F106" s="838" t="s">
        <v>318</v>
      </c>
      <c r="G106" s="19" t="s">
        <v>429</v>
      </c>
      <c r="H106" s="68" t="s">
        <v>429</v>
      </c>
      <c r="I106" s="93" t="s">
        <v>429</v>
      </c>
      <c r="J106" s="838">
        <v>1970</v>
      </c>
      <c r="K106" s="19">
        <v>2921.3333333333335</v>
      </c>
      <c r="L106" s="68">
        <v>3379.2128712871286</v>
      </c>
      <c r="M106" s="93">
        <v>3729.1290322580644</v>
      </c>
      <c r="N106" s="838" t="s">
        <v>318</v>
      </c>
      <c r="O106" s="19" t="s">
        <v>429</v>
      </c>
      <c r="P106" s="68" t="s">
        <v>429</v>
      </c>
      <c r="Q106" s="19" t="s">
        <v>429</v>
      </c>
    </row>
    <row r="107" spans="1:17" ht="14.45" customHeight="1">
      <c r="A107" s="209" t="s">
        <v>89</v>
      </c>
      <c r="B107" s="837">
        <v>8782</v>
      </c>
      <c r="C107" s="22">
        <v>2913.6880733944954</v>
      </c>
      <c r="D107" s="59">
        <v>3338.3342245989306</v>
      </c>
      <c r="E107" s="94">
        <v>3895.1629213483147</v>
      </c>
      <c r="F107" s="837" t="s">
        <v>318</v>
      </c>
      <c r="G107" s="22">
        <v>2579.5322580645161</v>
      </c>
      <c r="H107" s="22">
        <v>2904.5540540540542</v>
      </c>
      <c r="I107" s="94">
        <v>3100.5</v>
      </c>
      <c r="J107" s="837">
        <v>6495</v>
      </c>
      <c r="K107" s="22">
        <v>2928.1355421686749</v>
      </c>
      <c r="L107" s="22">
        <v>3330.9858934169279</v>
      </c>
      <c r="M107" s="94">
        <v>3727.3333333333335</v>
      </c>
      <c r="N107" s="837" t="s">
        <v>318</v>
      </c>
      <c r="O107" s="22">
        <v>3570.7586206896553</v>
      </c>
      <c r="P107" s="59">
        <v>4112.0625</v>
      </c>
      <c r="Q107" s="22">
        <v>4547</v>
      </c>
    </row>
    <row r="108" spans="1:17" ht="14.45" customHeight="1">
      <c r="A108" s="210" t="s">
        <v>90</v>
      </c>
      <c r="B108" s="838">
        <v>25032</v>
      </c>
      <c r="C108" s="19">
        <v>3159.1575875486383</v>
      </c>
      <c r="D108" s="68">
        <v>3545.8589108910892</v>
      </c>
      <c r="E108" s="93">
        <v>4160.8197674418607</v>
      </c>
      <c r="F108" s="838" t="s">
        <v>318</v>
      </c>
      <c r="G108" s="19">
        <v>2777.8148148148148</v>
      </c>
      <c r="H108" s="19">
        <v>3269.5170940170942</v>
      </c>
      <c r="I108" s="93">
        <v>3393.1724137931033</v>
      </c>
      <c r="J108" s="838">
        <v>18415</v>
      </c>
      <c r="K108" s="19">
        <v>3149.8928571428573</v>
      </c>
      <c r="L108" s="19">
        <v>3532.6374622356498</v>
      </c>
      <c r="M108" s="93">
        <v>4052.3788343558281</v>
      </c>
      <c r="N108" s="838" t="s">
        <v>318</v>
      </c>
      <c r="O108" s="19">
        <v>3578.4850746268658</v>
      </c>
      <c r="P108" s="68">
        <v>4323.8576642335765</v>
      </c>
      <c r="Q108" s="19">
        <v>4953.217391304348</v>
      </c>
    </row>
    <row r="109" spans="1:17" ht="14.45" customHeight="1">
      <c r="A109" s="209" t="s">
        <v>91</v>
      </c>
      <c r="B109" s="837">
        <v>5223</v>
      </c>
      <c r="C109" s="22">
        <v>2442.0570175438597</v>
      </c>
      <c r="D109" s="59">
        <v>2832.4602272727275</v>
      </c>
      <c r="E109" s="94">
        <v>3322.7355769230771</v>
      </c>
      <c r="F109" s="837" t="s">
        <v>318</v>
      </c>
      <c r="G109" s="22" t="s">
        <v>429</v>
      </c>
      <c r="H109" s="22" t="s">
        <v>429</v>
      </c>
      <c r="I109" s="94" t="s">
        <v>429</v>
      </c>
      <c r="J109" s="837">
        <v>3515</v>
      </c>
      <c r="K109" s="22">
        <v>2431.59375</v>
      </c>
      <c r="L109" s="22">
        <v>2818.5656934306571</v>
      </c>
      <c r="M109" s="94">
        <v>3256.0743243243242</v>
      </c>
      <c r="N109" s="837" t="s">
        <v>318</v>
      </c>
      <c r="O109" s="22">
        <v>2546.1896551724139</v>
      </c>
      <c r="P109" s="59">
        <v>3081.2692307692309</v>
      </c>
      <c r="Q109" s="22">
        <v>3701.6904761904761</v>
      </c>
    </row>
    <row r="110" spans="1:17" ht="14.45" customHeight="1">
      <c r="A110" s="210" t="s">
        <v>92</v>
      </c>
      <c r="B110" s="838">
        <v>21745</v>
      </c>
      <c r="C110" s="19">
        <v>2997.6486175115206</v>
      </c>
      <c r="D110" s="68">
        <v>3414.1238532110092</v>
      </c>
      <c r="E110" s="93">
        <v>4054.1426380368098</v>
      </c>
      <c r="F110" s="838">
        <v>2606</v>
      </c>
      <c r="G110" s="19">
        <v>2801.7135922330099</v>
      </c>
      <c r="H110" s="19">
        <v>3054.998269896194</v>
      </c>
      <c r="I110" s="93">
        <v>3219.0622317596567</v>
      </c>
      <c r="J110" s="838">
        <v>15159</v>
      </c>
      <c r="K110" s="19">
        <v>3014.4577259475218</v>
      </c>
      <c r="L110" s="19">
        <v>3429.3293216630195</v>
      </c>
      <c r="M110" s="93">
        <v>3935.6744186046512</v>
      </c>
      <c r="N110" s="838">
        <v>3980</v>
      </c>
      <c r="O110" s="19">
        <v>3432.5</v>
      </c>
      <c r="P110" s="68">
        <v>4181.75</v>
      </c>
      <c r="Q110" s="19">
        <v>4925.0901639344265</v>
      </c>
    </row>
    <row r="111" spans="1:17" ht="14.45" customHeight="1">
      <c r="A111" s="209" t="s">
        <v>93</v>
      </c>
      <c r="B111" s="837">
        <v>85311</v>
      </c>
      <c r="C111" s="22">
        <v>3072.6046186144158</v>
      </c>
      <c r="D111" s="59">
        <v>3470.9965357967667</v>
      </c>
      <c r="E111" s="94">
        <v>4078.0124455507157</v>
      </c>
      <c r="F111" s="837">
        <v>9682</v>
      </c>
      <c r="G111" s="22">
        <v>2680.96875</v>
      </c>
      <c r="H111" s="22">
        <v>3115.4371069182389</v>
      </c>
      <c r="I111" s="94">
        <v>3292.6712802768166</v>
      </c>
      <c r="J111" s="837">
        <v>60456</v>
      </c>
      <c r="K111" s="22">
        <v>3085.8965183752416</v>
      </c>
      <c r="L111" s="22">
        <v>3463.2614252517428</v>
      </c>
      <c r="M111" s="94">
        <v>3944.4427312775329</v>
      </c>
      <c r="N111" s="837">
        <v>15173</v>
      </c>
      <c r="O111" s="22">
        <v>3586.7019230769229</v>
      </c>
      <c r="P111" s="59">
        <v>4193.8374083129584</v>
      </c>
      <c r="Q111" s="22">
        <v>4871.4353146853146</v>
      </c>
    </row>
    <row r="112" spans="1:17" ht="14.45" customHeight="1">
      <c r="A112" s="210" t="s">
        <v>94</v>
      </c>
      <c r="B112" s="838">
        <v>18208</v>
      </c>
      <c r="C112" s="19">
        <v>3264.7357059509918</v>
      </c>
      <c r="D112" s="68">
        <v>3574.3738738738739</v>
      </c>
      <c r="E112" s="93">
        <v>4145.9767726161372</v>
      </c>
      <c r="F112" s="838">
        <v>1669</v>
      </c>
      <c r="G112" s="19">
        <v>2926.0208333333335</v>
      </c>
      <c r="H112" s="19">
        <v>3269.25</v>
      </c>
      <c r="I112" s="93">
        <v>3354.8918918918921</v>
      </c>
      <c r="J112" s="838">
        <v>13459</v>
      </c>
      <c r="K112" s="19">
        <v>3268.8291245791247</v>
      </c>
      <c r="L112" s="19">
        <v>3562.788732394366</v>
      </c>
      <c r="M112" s="93">
        <v>4037.4296577946766</v>
      </c>
      <c r="N112" s="838">
        <v>3080</v>
      </c>
      <c r="O112" s="19">
        <v>3723.2272727272725</v>
      </c>
      <c r="P112" s="68">
        <v>4250.9310344827591</v>
      </c>
      <c r="Q112" s="19">
        <v>4887.0853658536589</v>
      </c>
    </row>
    <row r="113" spans="1:17" ht="14.45" customHeight="1">
      <c r="A113" s="209" t="s">
        <v>95</v>
      </c>
      <c r="B113" s="837">
        <v>4966</v>
      </c>
      <c r="C113" s="22">
        <v>3186.6111111111113</v>
      </c>
      <c r="D113" s="59">
        <v>3500.310606060606</v>
      </c>
      <c r="E113" s="94">
        <v>4042.5454545454545</v>
      </c>
      <c r="F113" s="837">
        <v>592</v>
      </c>
      <c r="G113" s="22">
        <v>3023.8333333333335</v>
      </c>
      <c r="H113" s="22">
        <v>3275.8521126760565</v>
      </c>
      <c r="I113" s="94">
        <v>3451.409090909091</v>
      </c>
      <c r="J113" s="837">
        <v>3595</v>
      </c>
      <c r="K113" s="22">
        <v>3172.4086021505377</v>
      </c>
      <c r="L113" s="22">
        <v>3497.0561224489797</v>
      </c>
      <c r="M113" s="94">
        <v>3935.4719101123596</v>
      </c>
      <c r="N113" s="837">
        <v>779</v>
      </c>
      <c r="O113" s="22">
        <v>3602.375</v>
      </c>
      <c r="P113" s="59">
        <v>4190.083333333333</v>
      </c>
      <c r="Q113" s="22">
        <v>4970.03125</v>
      </c>
    </row>
    <row r="114" spans="1:17" ht="14.45" customHeight="1">
      <c r="A114" s="210" t="s">
        <v>96</v>
      </c>
      <c r="B114" s="838">
        <v>9889</v>
      </c>
      <c r="C114" s="19">
        <v>2882.3326271186443</v>
      </c>
      <c r="D114" s="68">
        <v>3344.6119691119693</v>
      </c>
      <c r="E114" s="93">
        <v>3956.1469298245615</v>
      </c>
      <c r="F114" s="838">
        <v>509</v>
      </c>
      <c r="G114" s="19">
        <v>2583.5882352941176</v>
      </c>
      <c r="H114" s="68">
        <v>2860.6851851851852</v>
      </c>
      <c r="I114" s="93">
        <v>3076.5416666666665</v>
      </c>
      <c r="J114" s="838">
        <v>6849</v>
      </c>
      <c r="K114" s="19">
        <v>2849.5517241379312</v>
      </c>
      <c r="L114" s="68">
        <v>3261.0198019801978</v>
      </c>
      <c r="M114" s="93">
        <v>3796.7701612903224</v>
      </c>
      <c r="N114" s="838">
        <v>2531</v>
      </c>
      <c r="O114" s="19">
        <v>3277.4886363636365</v>
      </c>
      <c r="P114" s="68">
        <v>3814.5151515151515</v>
      </c>
      <c r="Q114" s="19">
        <v>4297.583333333333</v>
      </c>
    </row>
    <row r="115" spans="1:17" ht="14.45" customHeight="1">
      <c r="A115" s="209" t="s">
        <v>97</v>
      </c>
      <c r="B115" s="837">
        <v>5977</v>
      </c>
      <c r="C115" s="22">
        <v>2748.8274647887324</v>
      </c>
      <c r="D115" s="59">
        <v>3236.4375</v>
      </c>
      <c r="E115" s="94">
        <v>3867.6875</v>
      </c>
      <c r="F115" s="837" t="s">
        <v>318</v>
      </c>
      <c r="G115" s="22">
        <v>2488</v>
      </c>
      <c r="H115" s="22">
        <v>2755.0454545454545</v>
      </c>
      <c r="I115" s="94">
        <v>3012.4565217391305</v>
      </c>
      <c r="J115" s="837">
        <v>4053</v>
      </c>
      <c r="K115" s="22">
        <v>2744.5934065934066</v>
      </c>
      <c r="L115" s="22">
        <v>3197.6088435374149</v>
      </c>
      <c r="M115" s="94">
        <v>3719.818181818182</v>
      </c>
      <c r="N115" s="837" t="s">
        <v>318</v>
      </c>
      <c r="O115" s="22">
        <v>3059.7105263157896</v>
      </c>
      <c r="P115" s="59">
        <v>3710.5</v>
      </c>
      <c r="Q115" s="22">
        <v>4229.875</v>
      </c>
    </row>
    <row r="116" spans="1:17" ht="14.45" customHeight="1">
      <c r="A116" s="210" t="s">
        <v>98</v>
      </c>
      <c r="B116" s="838">
        <v>10934</v>
      </c>
      <c r="C116" s="19">
        <v>2850.3863636363635</v>
      </c>
      <c r="D116" s="68">
        <v>3308.6690140845071</v>
      </c>
      <c r="E116" s="93">
        <v>3823.6104651162791</v>
      </c>
      <c r="F116" s="838">
        <v>942</v>
      </c>
      <c r="G116" s="19">
        <v>2655.5</v>
      </c>
      <c r="H116" s="19">
        <v>2882.318181818182</v>
      </c>
      <c r="I116" s="93">
        <v>3095.3412698412699</v>
      </c>
      <c r="J116" s="838">
        <v>7908</v>
      </c>
      <c r="K116" s="19">
        <v>2865.2222222222222</v>
      </c>
      <c r="L116" s="19">
        <v>3301.8840830449826</v>
      </c>
      <c r="M116" s="93">
        <v>3736.7903225806454</v>
      </c>
      <c r="N116" s="838">
        <v>2084</v>
      </c>
      <c r="O116" s="19">
        <v>3127.5833333333335</v>
      </c>
      <c r="P116" s="68">
        <v>3771.6111111111113</v>
      </c>
      <c r="Q116" s="19">
        <v>4446.9285714285716</v>
      </c>
    </row>
    <row r="117" spans="1:17" ht="14.45" customHeight="1" thickBot="1">
      <c r="A117" s="209" t="s">
        <v>99</v>
      </c>
      <c r="B117" s="837">
        <v>6885</v>
      </c>
      <c r="C117" s="22">
        <v>2755.8125</v>
      </c>
      <c r="D117" s="59">
        <v>3197.0639810426542</v>
      </c>
      <c r="E117" s="94">
        <v>3702.2523364485983</v>
      </c>
      <c r="F117" s="837" t="s">
        <v>318</v>
      </c>
      <c r="G117" s="22">
        <v>2492.8076923076924</v>
      </c>
      <c r="H117" s="59">
        <v>2687.537037037037</v>
      </c>
      <c r="I117" s="94">
        <v>2917.7413793103447</v>
      </c>
      <c r="J117" s="837">
        <v>4674</v>
      </c>
      <c r="K117" s="22">
        <v>2761.1907894736842</v>
      </c>
      <c r="L117" s="59">
        <v>3163.8333333333335</v>
      </c>
      <c r="M117" s="94">
        <v>3599.4583333333335</v>
      </c>
      <c r="N117" s="837" t="s">
        <v>318</v>
      </c>
      <c r="O117" s="22">
        <v>3034.0227272727275</v>
      </c>
      <c r="P117" s="59">
        <v>3529.25</v>
      </c>
      <c r="Q117" s="22">
        <v>4074.1111111111113</v>
      </c>
    </row>
    <row r="118" spans="1:17" ht="14.45" customHeight="1">
      <c r="A118" s="415" t="s">
        <v>102</v>
      </c>
      <c r="B118" s="869">
        <v>338719</v>
      </c>
      <c r="C118" s="416">
        <v>2989.0383576874206</v>
      </c>
      <c r="D118" s="417">
        <v>3426.1803049310047</v>
      </c>
      <c r="E118" s="418">
        <v>3986.0982772934826</v>
      </c>
      <c r="F118" s="872">
        <v>39460</v>
      </c>
      <c r="G118" s="870">
        <v>2701.4205426356589</v>
      </c>
      <c r="H118" s="419">
        <v>3088.2593360995852</v>
      </c>
      <c r="I118" s="420">
        <v>3322.6501706484642</v>
      </c>
      <c r="J118" s="872">
        <v>239409</v>
      </c>
      <c r="K118" s="870">
        <v>3002.1783029001076</v>
      </c>
      <c r="L118" s="419">
        <v>3427.6035201766222</v>
      </c>
      <c r="M118" s="420">
        <v>3883.2577076959283</v>
      </c>
      <c r="N118" s="869">
        <v>59850</v>
      </c>
      <c r="O118" s="416">
        <v>3402.0237603305786</v>
      </c>
      <c r="P118" s="417">
        <v>4072.747409326425</v>
      </c>
      <c r="Q118" s="419">
        <v>4739.2290794979081</v>
      </c>
    </row>
    <row r="119" spans="1:17" ht="14.45" customHeight="1">
      <c r="A119" s="1226" t="s">
        <v>607</v>
      </c>
      <c r="B119" s="1226"/>
      <c r="C119" s="1226"/>
      <c r="D119" s="1226"/>
      <c r="E119" s="1226"/>
      <c r="F119" s="1226"/>
      <c r="G119" s="1226"/>
      <c r="H119" s="1226"/>
      <c r="I119" s="1226"/>
      <c r="J119" s="1226"/>
      <c r="K119" s="1226"/>
      <c r="L119" s="1226"/>
      <c r="M119" s="1226"/>
      <c r="N119" s="1226"/>
      <c r="O119" s="1226"/>
      <c r="P119" s="1226"/>
      <c r="Q119" s="1226"/>
    </row>
    <row r="120" spans="1:17" ht="14.45" customHeight="1">
      <c r="A120" s="1226" t="s">
        <v>797</v>
      </c>
      <c r="B120" s="1226"/>
      <c r="C120" s="1226"/>
      <c r="D120" s="1226"/>
      <c r="E120" s="1226"/>
      <c r="F120" s="1226"/>
      <c r="G120" s="1226"/>
      <c r="H120" s="1226"/>
      <c r="I120" s="1226"/>
      <c r="J120" s="1226"/>
      <c r="K120" s="1226"/>
      <c r="L120" s="1226"/>
      <c r="M120" s="1226"/>
      <c r="N120" s="1226"/>
      <c r="O120" s="1226"/>
      <c r="P120" s="1226"/>
      <c r="Q120" s="1226"/>
    </row>
    <row r="121" spans="1:17" ht="14.45" customHeight="1">
      <c r="A121" s="1226" t="s">
        <v>830</v>
      </c>
      <c r="B121" s="1226"/>
      <c r="C121" s="1226"/>
      <c r="D121" s="1226"/>
      <c r="E121" s="1226"/>
      <c r="F121" s="1226"/>
      <c r="G121" s="1226"/>
      <c r="H121" s="1226"/>
      <c r="I121" s="1226"/>
      <c r="J121" s="1226"/>
      <c r="K121" s="1226"/>
      <c r="L121" s="1226"/>
      <c r="M121" s="1226"/>
      <c r="N121" s="1226"/>
      <c r="O121" s="1226"/>
      <c r="P121" s="1226"/>
      <c r="Q121" s="1226"/>
    </row>
    <row r="122" spans="1:17" ht="14.45" customHeight="1">
      <c r="A122" s="1226" t="s">
        <v>728</v>
      </c>
      <c r="B122" s="1226"/>
      <c r="C122" s="1226"/>
      <c r="D122" s="1226"/>
      <c r="E122" s="1226"/>
      <c r="F122" s="1226"/>
      <c r="G122" s="1226"/>
      <c r="H122" s="1226"/>
      <c r="I122" s="1226"/>
      <c r="J122" s="1226"/>
      <c r="K122" s="1226"/>
      <c r="L122" s="1226"/>
      <c r="M122" s="1226"/>
      <c r="N122" s="1226"/>
      <c r="O122" s="1226"/>
      <c r="P122" s="1226"/>
      <c r="Q122" s="1226"/>
    </row>
    <row r="123" spans="1:17" ht="14.45" customHeight="1">
      <c r="A123" s="1226" t="s">
        <v>829</v>
      </c>
      <c r="B123" s="1226"/>
      <c r="C123" s="1226"/>
      <c r="D123" s="1226"/>
      <c r="E123" s="1226"/>
      <c r="F123" s="1226"/>
      <c r="G123" s="1226"/>
      <c r="H123" s="1226"/>
      <c r="I123" s="1226"/>
      <c r="J123" s="1226"/>
      <c r="K123" s="1226"/>
      <c r="L123" s="1226"/>
      <c r="M123" s="1226"/>
      <c r="N123" s="1226"/>
      <c r="O123" s="1226"/>
      <c r="P123" s="1226"/>
      <c r="Q123" s="1226"/>
    </row>
  </sheetData>
  <mergeCells count="98">
    <mergeCell ref="K10:M10"/>
    <mergeCell ref="A6:A10"/>
    <mergeCell ref="B7:E7"/>
    <mergeCell ref="F7:I7"/>
    <mergeCell ref="J7:M7"/>
    <mergeCell ref="B8:B9"/>
    <mergeCell ref="C8:E8"/>
    <mergeCell ref="F8:F9"/>
    <mergeCell ref="A3:Q3"/>
    <mergeCell ref="A5:Q5"/>
    <mergeCell ref="B6:Q6"/>
    <mergeCell ref="N7:Q7"/>
    <mergeCell ref="N8:N9"/>
    <mergeCell ref="O8:Q8"/>
    <mergeCell ref="G8:I8"/>
    <mergeCell ref="J8:J9"/>
    <mergeCell ref="K8:M8"/>
    <mergeCell ref="O10:Q10"/>
    <mergeCell ref="A33:Q33"/>
    <mergeCell ref="A35:Q35"/>
    <mergeCell ref="A36:A40"/>
    <mergeCell ref="B36:Q36"/>
    <mergeCell ref="B37:E37"/>
    <mergeCell ref="F37:I37"/>
    <mergeCell ref="J37:M37"/>
    <mergeCell ref="N37:Q37"/>
    <mergeCell ref="B38:B39"/>
    <mergeCell ref="C38:E38"/>
    <mergeCell ref="F38:F39"/>
    <mergeCell ref="G38:I38"/>
    <mergeCell ref="J38:J39"/>
    <mergeCell ref="C10:E10"/>
    <mergeCell ref="G10:I10"/>
    <mergeCell ref="A61:Q61"/>
    <mergeCell ref="C40:E40"/>
    <mergeCell ref="G40:I40"/>
    <mergeCell ref="K40:M40"/>
    <mergeCell ref="O40:Q40"/>
    <mergeCell ref="K38:M38"/>
    <mergeCell ref="N38:N39"/>
    <mergeCell ref="O38:Q38"/>
    <mergeCell ref="A59:Q59"/>
    <mergeCell ref="A60:Q60"/>
    <mergeCell ref="A63:Q63"/>
    <mergeCell ref="A65:Q65"/>
    <mergeCell ref="A66:A70"/>
    <mergeCell ref="B66:Q66"/>
    <mergeCell ref="B67:E67"/>
    <mergeCell ref="F67:I67"/>
    <mergeCell ref="J67:M67"/>
    <mergeCell ref="N67:Q67"/>
    <mergeCell ref="B68:B69"/>
    <mergeCell ref="F68:F69"/>
    <mergeCell ref="C68:E68"/>
    <mergeCell ref="G68:I68"/>
    <mergeCell ref="K68:M68"/>
    <mergeCell ref="J68:J69"/>
    <mergeCell ref="N68:N69"/>
    <mergeCell ref="O68:Q68"/>
    <mergeCell ref="C70:E70"/>
    <mergeCell ref="G70:I70"/>
    <mergeCell ref="A88:Q88"/>
    <mergeCell ref="A89:Q89"/>
    <mergeCell ref="A90:Q90"/>
    <mergeCell ref="K70:M70"/>
    <mergeCell ref="O70:Q70"/>
    <mergeCell ref="A123:Q123"/>
    <mergeCell ref="A28:Q28"/>
    <mergeCell ref="A29:Q29"/>
    <mergeCell ref="A30:Q30"/>
    <mergeCell ref="A31:Q31"/>
    <mergeCell ref="A58:Q58"/>
    <mergeCell ref="K99:M99"/>
    <mergeCell ref="N99:N100"/>
    <mergeCell ref="O99:Q99"/>
    <mergeCell ref="A96:Q96"/>
    <mergeCell ref="A97:A101"/>
    <mergeCell ref="B97:Q97"/>
    <mergeCell ref="B98:E98"/>
    <mergeCell ref="F98:I98"/>
    <mergeCell ref="J98:M98"/>
    <mergeCell ref="N98:Q98"/>
    <mergeCell ref="A91:Q91"/>
    <mergeCell ref="A122:Q122"/>
    <mergeCell ref="A119:Q119"/>
    <mergeCell ref="A120:Q120"/>
    <mergeCell ref="A121:Q121"/>
    <mergeCell ref="B99:B100"/>
    <mergeCell ref="C99:E99"/>
    <mergeCell ref="C101:E101"/>
    <mergeCell ref="G101:I101"/>
    <mergeCell ref="K101:M101"/>
    <mergeCell ref="O101:Q101"/>
    <mergeCell ref="F99:F100"/>
    <mergeCell ref="G99:I99"/>
    <mergeCell ref="J99:J100"/>
    <mergeCell ref="A92:Q92"/>
    <mergeCell ref="A94:Q94"/>
  </mergeCells>
  <hyperlinks>
    <hyperlink ref="A1" location="Inhalt!A1" display="Zurück zum Inhalt" xr:uid="{00000000-0004-0000-1E00-000000000000}"/>
  </hyperlinks>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Tabelle27"/>
  <dimension ref="A1:N143"/>
  <sheetViews>
    <sheetView zoomScale="80" zoomScaleNormal="80" workbookViewId="0">
      <pane xSplit="1" topLeftCell="B1" activePane="topRight" state="frozen"/>
      <selection pane="topRight"/>
    </sheetView>
  </sheetViews>
  <sheetFormatPr baseColWidth="10" defaultColWidth="11" defaultRowHeight="15"/>
  <cols>
    <col min="1" max="1" width="23.5" style="141" customWidth="1"/>
    <col min="2" max="3" width="11.125" style="141" customWidth="1"/>
    <col min="4" max="4" width="11.125" style="187" customWidth="1"/>
    <col min="5" max="5" width="11.125" style="141" customWidth="1"/>
    <col min="6" max="6" width="11.125" style="187" customWidth="1"/>
    <col min="7" max="7" width="11.125" style="141" customWidth="1"/>
    <col min="8" max="8" width="11.125" style="187" customWidth="1"/>
    <col min="9" max="9" width="11.125" style="141" customWidth="1"/>
    <col min="10" max="10" width="11.125" style="187" customWidth="1"/>
    <col min="11" max="11" width="11.125" style="141" customWidth="1"/>
    <col min="12" max="12" width="11.125" style="187" customWidth="1"/>
    <col min="13" max="16384" width="11" style="141"/>
  </cols>
  <sheetData>
    <row r="1" spans="1:14">
      <c r="A1" s="548" t="s">
        <v>688</v>
      </c>
    </row>
    <row r="3" spans="1:14" ht="24" customHeight="1">
      <c r="A3" s="1040">
        <v>2022</v>
      </c>
      <c r="B3" s="1040"/>
      <c r="C3" s="1040"/>
      <c r="D3" s="1040"/>
      <c r="E3" s="1040"/>
      <c r="F3" s="1040"/>
      <c r="G3" s="1040"/>
      <c r="H3" s="1040"/>
      <c r="I3" s="1040"/>
      <c r="J3" s="1040"/>
      <c r="K3" s="1040"/>
      <c r="L3" s="1040"/>
    </row>
    <row r="5" spans="1:14" ht="19.5" customHeight="1">
      <c r="A5" s="1209" t="s">
        <v>799</v>
      </c>
      <c r="B5" s="1209"/>
      <c r="C5" s="1209"/>
      <c r="D5" s="1209"/>
      <c r="E5" s="1209"/>
      <c r="F5" s="1209"/>
      <c r="G5" s="1209"/>
      <c r="H5" s="1209"/>
      <c r="I5" s="1209"/>
      <c r="J5" s="1209"/>
      <c r="K5" s="1209"/>
      <c r="L5" s="1209"/>
    </row>
    <row r="6" spans="1:14" ht="15.75" thickBot="1">
      <c r="A6" s="1250" t="s">
        <v>311</v>
      </c>
      <c r="B6" s="1049" t="s">
        <v>312</v>
      </c>
      <c r="C6" s="1051" t="s">
        <v>314</v>
      </c>
      <c r="D6" s="1051"/>
      <c r="E6" s="1051"/>
      <c r="F6" s="1051"/>
      <c r="G6" s="1051"/>
      <c r="H6" s="1051"/>
      <c r="I6" s="1051"/>
      <c r="J6" s="1051"/>
      <c r="K6" s="1051"/>
      <c r="L6" s="1052"/>
    </row>
    <row r="7" spans="1:14" ht="27.75" customHeight="1">
      <c r="A7" s="1251"/>
      <c r="B7" s="1050"/>
      <c r="C7" s="1053" t="s">
        <v>352</v>
      </c>
      <c r="D7" s="1053"/>
      <c r="E7" s="1053" t="s">
        <v>353</v>
      </c>
      <c r="F7" s="1053"/>
      <c r="G7" s="1053" t="s">
        <v>354</v>
      </c>
      <c r="H7" s="1053"/>
      <c r="I7" s="1053" t="s">
        <v>355</v>
      </c>
      <c r="J7" s="1053"/>
      <c r="K7" s="1053" t="s">
        <v>356</v>
      </c>
      <c r="L7" s="1063"/>
    </row>
    <row r="8" spans="1:14" ht="14.45" customHeight="1" thickBot="1">
      <c r="A8" s="1111"/>
      <c r="B8" s="1054" t="s">
        <v>313</v>
      </c>
      <c r="C8" s="1119"/>
      <c r="D8" s="739" t="s">
        <v>317</v>
      </c>
      <c r="E8" s="738" t="s">
        <v>313</v>
      </c>
      <c r="F8" s="739" t="s">
        <v>317</v>
      </c>
      <c r="G8" s="738" t="s">
        <v>313</v>
      </c>
      <c r="H8" s="739" t="s">
        <v>317</v>
      </c>
      <c r="I8" s="736" t="s">
        <v>313</v>
      </c>
      <c r="J8" s="737" t="s">
        <v>317</v>
      </c>
      <c r="K8" s="736" t="s">
        <v>313</v>
      </c>
      <c r="L8" s="879" t="s">
        <v>317</v>
      </c>
    </row>
    <row r="9" spans="1:14" ht="14.45" customHeight="1">
      <c r="A9" s="208" t="s">
        <v>84</v>
      </c>
      <c r="B9" s="836">
        <v>103129</v>
      </c>
      <c r="C9" s="69">
        <v>51097</v>
      </c>
      <c r="D9" s="676">
        <v>49.546684249823038</v>
      </c>
      <c r="E9" s="69">
        <v>8846</v>
      </c>
      <c r="F9" s="676">
        <v>8.5776066867709382</v>
      </c>
      <c r="G9" s="69">
        <v>29307</v>
      </c>
      <c r="H9" s="676">
        <v>28.417806824462566</v>
      </c>
      <c r="I9" s="69">
        <v>8805</v>
      </c>
      <c r="J9" s="676">
        <v>8.5378506530655773</v>
      </c>
      <c r="K9" s="69">
        <v>5074</v>
      </c>
      <c r="L9" s="96">
        <v>4.9200515858778813</v>
      </c>
      <c r="N9" s="201"/>
    </row>
    <row r="10" spans="1:14" ht="14.45" customHeight="1">
      <c r="A10" s="209" t="s">
        <v>85</v>
      </c>
      <c r="B10" s="837">
        <v>105010</v>
      </c>
      <c r="C10" s="22">
        <v>40242</v>
      </c>
      <c r="D10" s="677">
        <v>38.322064565279497</v>
      </c>
      <c r="E10" s="22">
        <v>18821</v>
      </c>
      <c r="F10" s="677">
        <v>17.923054947147889</v>
      </c>
      <c r="G10" s="22">
        <v>32732</v>
      </c>
      <c r="H10" s="677">
        <v>31.170364727168842</v>
      </c>
      <c r="I10" s="22">
        <v>7997</v>
      </c>
      <c r="J10" s="677">
        <v>7.6154651937910671</v>
      </c>
      <c r="K10" s="22">
        <v>5218</v>
      </c>
      <c r="L10" s="97">
        <v>4.9690505666127036</v>
      </c>
      <c r="N10" s="201"/>
    </row>
    <row r="11" spans="1:14" ht="14.45" customHeight="1">
      <c r="A11" s="210" t="s">
        <v>86</v>
      </c>
      <c r="B11" s="838">
        <v>35692</v>
      </c>
      <c r="C11" s="19">
        <v>13560</v>
      </c>
      <c r="D11" s="678">
        <v>37.991706825058834</v>
      </c>
      <c r="E11" s="19">
        <v>8185</v>
      </c>
      <c r="F11" s="678">
        <v>22.932309761291044</v>
      </c>
      <c r="G11" s="19">
        <v>12952</v>
      </c>
      <c r="H11" s="678">
        <v>36.288243864171243</v>
      </c>
      <c r="I11" s="19">
        <v>577</v>
      </c>
      <c r="J11" s="678">
        <v>1.6166087638686539</v>
      </c>
      <c r="K11" s="19">
        <v>418</v>
      </c>
      <c r="L11" s="18">
        <v>1.1711307856102209</v>
      </c>
      <c r="N11" s="201"/>
    </row>
    <row r="12" spans="1:14" ht="14.45" customHeight="1">
      <c r="A12" s="209" t="s">
        <v>87</v>
      </c>
      <c r="B12" s="837">
        <v>19398</v>
      </c>
      <c r="C12" s="22">
        <v>4092</v>
      </c>
      <c r="D12" s="677">
        <v>21.094958243117848</v>
      </c>
      <c r="E12" s="22">
        <v>9261</v>
      </c>
      <c r="F12" s="677">
        <v>47.74203526136715</v>
      </c>
      <c r="G12" s="22">
        <v>5498</v>
      </c>
      <c r="H12" s="677">
        <v>28.343128157542015</v>
      </c>
      <c r="I12" s="22">
        <v>370</v>
      </c>
      <c r="J12" s="677">
        <v>1.907413135374781</v>
      </c>
      <c r="K12" s="22">
        <v>177</v>
      </c>
      <c r="L12" s="97">
        <v>0.91246520259820585</v>
      </c>
      <c r="N12" s="201"/>
    </row>
    <row r="13" spans="1:14" ht="14.45" customHeight="1">
      <c r="A13" s="210" t="s">
        <v>88</v>
      </c>
      <c r="B13" s="838">
        <v>5853</v>
      </c>
      <c r="C13" s="19">
        <v>2119</v>
      </c>
      <c r="D13" s="678">
        <v>36.203656244660856</v>
      </c>
      <c r="E13" s="19">
        <v>1713</v>
      </c>
      <c r="F13" s="678">
        <v>29.267042542286003</v>
      </c>
      <c r="G13" s="19">
        <v>1712</v>
      </c>
      <c r="H13" s="678">
        <v>29.249957286861438</v>
      </c>
      <c r="I13" s="19">
        <v>216</v>
      </c>
      <c r="J13" s="678">
        <v>3.690415171706817</v>
      </c>
      <c r="K13" s="19">
        <v>93</v>
      </c>
      <c r="L13" s="18">
        <v>1.5889287544848796</v>
      </c>
      <c r="N13" s="201"/>
    </row>
    <row r="14" spans="1:14" ht="14.45" customHeight="1">
      <c r="A14" s="209" t="s">
        <v>89</v>
      </c>
      <c r="B14" s="837">
        <v>18456</v>
      </c>
      <c r="C14" s="22">
        <v>6219</v>
      </c>
      <c r="D14" s="677">
        <v>33.696358907672298</v>
      </c>
      <c r="E14" s="22">
        <v>4444</v>
      </c>
      <c r="F14" s="677">
        <v>24.078890333766797</v>
      </c>
      <c r="G14" s="22">
        <v>6404</v>
      </c>
      <c r="H14" s="677">
        <v>34.698742956220201</v>
      </c>
      <c r="I14" s="22">
        <v>953</v>
      </c>
      <c r="J14" s="677">
        <v>5.1636324230602515</v>
      </c>
      <c r="K14" s="22">
        <v>436</v>
      </c>
      <c r="L14" s="97">
        <v>2.3623753792804507</v>
      </c>
      <c r="N14" s="201"/>
    </row>
    <row r="15" spans="1:14" ht="14.45" customHeight="1">
      <c r="A15" s="210" t="s">
        <v>90</v>
      </c>
      <c r="B15" s="838">
        <v>55939</v>
      </c>
      <c r="C15" s="19">
        <v>21368</v>
      </c>
      <c r="D15" s="678">
        <v>38.198752212231177</v>
      </c>
      <c r="E15" s="19">
        <v>8262</v>
      </c>
      <c r="F15" s="678">
        <v>14.769659808005148</v>
      </c>
      <c r="G15" s="19">
        <v>20707</v>
      </c>
      <c r="H15" s="678">
        <v>37.017107921128371</v>
      </c>
      <c r="I15" s="19">
        <v>4071</v>
      </c>
      <c r="J15" s="678">
        <v>7.2775702104077657</v>
      </c>
      <c r="K15" s="19">
        <v>1531</v>
      </c>
      <c r="L15" s="98">
        <v>2.7369098482275334</v>
      </c>
      <c r="N15" s="201"/>
    </row>
    <row r="16" spans="1:14" ht="14.45" customHeight="1">
      <c r="A16" s="209" t="s">
        <v>91</v>
      </c>
      <c r="B16" s="837">
        <v>11599</v>
      </c>
      <c r="C16" s="22">
        <v>4123</v>
      </c>
      <c r="D16" s="677">
        <v>35.546167773083887</v>
      </c>
      <c r="E16" s="22">
        <v>4405</v>
      </c>
      <c r="F16" s="677">
        <v>37.977411845848778</v>
      </c>
      <c r="G16" s="22" t="s">
        <v>318</v>
      </c>
      <c r="H16" s="677" t="s">
        <v>318</v>
      </c>
      <c r="I16" s="22" t="s">
        <v>318</v>
      </c>
      <c r="J16" s="677" t="s">
        <v>318</v>
      </c>
      <c r="K16" s="22" t="s">
        <v>318</v>
      </c>
      <c r="L16" s="97" t="s">
        <v>318</v>
      </c>
      <c r="N16" s="201"/>
    </row>
    <row r="17" spans="1:14" ht="14.45" customHeight="1">
      <c r="A17" s="210" t="s">
        <v>92</v>
      </c>
      <c r="B17" s="838">
        <v>64329</v>
      </c>
      <c r="C17" s="19">
        <v>20040</v>
      </c>
      <c r="D17" s="678">
        <v>31.152357412675464</v>
      </c>
      <c r="E17" s="19">
        <v>18212</v>
      </c>
      <c r="F17" s="678">
        <v>28.310715229523232</v>
      </c>
      <c r="G17" s="19">
        <v>21876</v>
      </c>
      <c r="H17" s="678">
        <v>34.006435666651122</v>
      </c>
      <c r="I17" s="19">
        <v>2698</v>
      </c>
      <c r="J17" s="678">
        <v>4.1940648851995208</v>
      </c>
      <c r="K17" s="19">
        <v>1503</v>
      </c>
      <c r="L17" s="98">
        <v>2.3364268059506599</v>
      </c>
      <c r="N17" s="201"/>
    </row>
    <row r="18" spans="1:14" ht="14.45" customHeight="1">
      <c r="A18" s="209" t="s">
        <v>93</v>
      </c>
      <c r="B18" s="837">
        <v>135114</v>
      </c>
      <c r="C18" s="22">
        <v>71403</v>
      </c>
      <c r="D18" s="677">
        <v>52.846485190283751</v>
      </c>
      <c r="E18" s="22">
        <v>13569</v>
      </c>
      <c r="F18" s="677">
        <v>10.042630667436388</v>
      </c>
      <c r="G18" s="22">
        <v>41211</v>
      </c>
      <c r="H18" s="677">
        <v>30.500910342377548</v>
      </c>
      <c r="I18" s="22">
        <v>6509</v>
      </c>
      <c r="J18" s="677">
        <v>4.8174134434625575</v>
      </c>
      <c r="K18" s="22">
        <v>2422</v>
      </c>
      <c r="L18" s="97">
        <v>1.7925603564397472</v>
      </c>
      <c r="N18" s="201"/>
    </row>
    <row r="19" spans="1:14" ht="14.45" customHeight="1">
      <c r="A19" s="210" t="s">
        <v>94</v>
      </c>
      <c r="B19" s="838">
        <v>35121</v>
      </c>
      <c r="C19" s="19">
        <v>15258</v>
      </c>
      <c r="D19" s="678">
        <v>43.444093277526264</v>
      </c>
      <c r="E19" s="19">
        <v>2973</v>
      </c>
      <c r="F19" s="678">
        <v>8.4650209276501247</v>
      </c>
      <c r="G19" s="19">
        <v>14910</v>
      </c>
      <c r="H19" s="678">
        <v>42.453233108396688</v>
      </c>
      <c r="I19" s="19">
        <v>1336</v>
      </c>
      <c r="J19" s="678">
        <v>3.8039919136698837</v>
      </c>
      <c r="K19" s="19">
        <v>644</v>
      </c>
      <c r="L19" s="98">
        <v>1.8336607727570402</v>
      </c>
      <c r="N19" s="201"/>
    </row>
    <row r="20" spans="1:14" ht="14.45" customHeight="1">
      <c r="A20" s="209" t="s">
        <v>95</v>
      </c>
      <c r="B20" s="837">
        <v>7075</v>
      </c>
      <c r="C20" s="22">
        <v>3532</v>
      </c>
      <c r="D20" s="677">
        <v>49.922261484098939</v>
      </c>
      <c r="E20" s="22">
        <v>853</v>
      </c>
      <c r="F20" s="677">
        <v>12.056537102473499</v>
      </c>
      <c r="G20" s="22">
        <v>2266</v>
      </c>
      <c r="H20" s="677">
        <v>32.028268551236749</v>
      </c>
      <c r="I20" s="22">
        <v>244</v>
      </c>
      <c r="J20" s="677">
        <v>3.4487632508833923</v>
      </c>
      <c r="K20" s="22">
        <v>180</v>
      </c>
      <c r="L20" s="97">
        <v>2.5441696113074204</v>
      </c>
      <c r="N20" s="201"/>
    </row>
    <row r="21" spans="1:14" ht="14.45" customHeight="1">
      <c r="A21" s="210" t="s">
        <v>96</v>
      </c>
      <c r="B21" s="838">
        <v>30886</v>
      </c>
      <c r="C21" s="19">
        <v>5900</v>
      </c>
      <c r="D21" s="678">
        <v>19.102505989768826</v>
      </c>
      <c r="E21" s="19">
        <v>16076</v>
      </c>
      <c r="F21" s="678">
        <v>52.049472252800619</v>
      </c>
      <c r="G21" s="19">
        <v>8353</v>
      </c>
      <c r="H21" s="678">
        <v>27.044615683481187</v>
      </c>
      <c r="I21" s="19">
        <v>334</v>
      </c>
      <c r="J21" s="678">
        <v>1.0813961017936928</v>
      </c>
      <c r="K21" s="19">
        <v>223</v>
      </c>
      <c r="L21" s="18">
        <v>0.7220099721556692</v>
      </c>
      <c r="N21" s="201"/>
    </row>
    <row r="22" spans="1:14" ht="14.45" customHeight="1">
      <c r="A22" s="209" t="s">
        <v>97</v>
      </c>
      <c r="B22" s="837">
        <v>16279</v>
      </c>
      <c r="C22" s="22">
        <v>3791</v>
      </c>
      <c r="D22" s="677">
        <v>23.287671232876711</v>
      </c>
      <c r="E22" s="22">
        <v>7149</v>
      </c>
      <c r="F22" s="677">
        <v>43.915473923459672</v>
      </c>
      <c r="G22" s="22">
        <v>4860</v>
      </c>
      <c r="H22" s="677">
        <v>29.854413661772831</v>
      </c>
      <c r="I22" s="22">
        <v>311</v>
      </c>
      <c r="J22" s="677">
        <v>1.9104367590146818</v>
      </c>
      <c r="K22" s="22">
        <v>168</v>
      </c>
      <c r="L22" s="97">
        <v>1.0320044228760981</v>
      </c>
      <c r="N22" s="201"/>
    </row>
    <row r="23" spans="1:14" ht="14.45" customHeight="1">
      <c r="A23" s="210" t="s">
        <v>98</v>
      </c>
      <c r="B23" s="838">
        <v>23230</v>
      </c>
      <c r="C23" s="19">
        <v>7561</v>
      </c>
      <c r="D23" s="678">
        <v>32.548428755919069</v>
      </c>
      <c r="E23" s="19">
        <v>6604</v>
      </c>
      <c r="F23" s="678">
        <v>28.428755919070163</v>
      </c>
      <c r="G23" s="19">
        <v>7583</v>
      </c>
      <c r="H23" s="678">
        <v>32.643133878605255</v>
      </c>
      <c r="I23" s="19">
        <v>950</v>
      </c>
      <c r="J23" s="678">
        <v>4.089539388721481</v>
      </c>
      <c r="K23" s="19">
        <v>532</v>
      </c>
      <c r="L23" s="98">
        <v>2.2901420576840295</v>
      </c>
      <c r="N23" s="201"/>
    </row>
    <row r="24" spans="1:14" ht="14.45" customHeight="1" thickBot="1">
      <c r="A24" s="209" t="s">
        <v>99</v>
      </c>
      <c r="B24" s="837">
        <v>16001</v>
      </c>
      <c r="C24" s="22">
        <v>5631</v>
      </c>
      <c r="D24" s="677">
        <v>35.191550528091994</v>
      </c>
      <c r="E24" s="22">
        <v>7207</v>
      </c>
      <c r="F24" s="677">
        <v>45.04093494156615</v>
      </c>
      <c r="G24" s="22" t="s">
        <v>318</v>
      </c>
      <c r="H24" s="677" t="s">
        <v>318</v>
      </c>
      <c r="I24" s="22" t="s">
        <v>318</v>
      </c>
      <c r="J24" s="677" t="s">
        <v>318</v>
      </c>
      <c r="K24" s="22" t="s">
        <v>318</v>
      </c>
      <c r="L24" s="21" t="s">
        <v>318</v>
      </c>
      <c r="N24" s="201"/>
    </row>
    <row r="25" spans="1:14" ht="14.45" customHeight="1">
      <c r="A25" s="211" t="s">
        <v>100</v>
      </c>
      <c r="B25" s="839">
        <v>553256</v>
      </c>
      <c r="C25" s="80">
        <v>238839</v>
      </c>
      <c r="D25" s="679">
        <v>43.169708055583669</v>
      </c>
      <c r="E25" s="70">
        <v>84297</v>
      </c>
      <c r="F25" s="679">
        <v>15.236527032693726</v>
      </c>
      <c r="G25" s="70">
        <v>178708</v>
      </c>
      <c r="H25" s="679">
        <v>32.301140882340185</v>
      </c>
      <c r="I25" s="70">
        <v>33779</v>
      </c>
      <c r="J25" s="679">
        <v>6.1054918518732739</v>
      </c>
      <c r="K25" s="70">
        <v>17633</v>
      </c>
      <c r="L25" s="24">
        <v>3.1871321775091457</v>
      </c>
      <c r="N25" s="201"/>
    </row>
    <row r="26" spans="1:14" ht="14.45" customHeight="1">
      <c r="A26" s="212" t="s">
        <v>101</v>
      </c>
      <c r="B26" s="840">
        <v>129855</v>
      </c>
      <c r="C26" s="27">
        <v>37097</v>
      </c>
      <c r="D26" s="680">
        <v>28.568018174117281</v>
      </c>
      <c r="E26" s="27">
        <v>52283</v>
      </c>
      <c r="F26" s="680">
        <v>40.262600592969079</v>
      </c>
      <c r="G26" s="27">
        <v>37159</v>
      </c>
      <c r="H26" s="680">
        <v>28.615763736475298</v>
      </c>
      <c r="I26" s="27">
        <v>2021</v>
      </c>
      <c r="J26" s="680">
        <v>1.5563513149281891</v>
      </c>
      <c r="K26" s="27">
        <v>1295</v>
      </c>
      <c r="L26" s="99">
        <v>0.9972661815101459</v>
      </c>
      <c r="N26" s="201"/>
    </row>
    <row r="27" spans="1:14" ht="14.45" customHeight="1">
      <c r="A27" s="214" t="s">
        <v>102</v>
      </c>
      <c r="B27" s="841">
        <v>683111</v>
      </c>
      <c r="C27" s="398">
        <v>275936</v>
      </c>
      <c r="D27" s="708">
        <v>40.394020883868066</v>
      </c>
      <c r="E27" s="398">
        <v>136580</v>
      </c>
      <c r="F27" s="708">
        <v>19.993822380257381</v>
      </c>
      <c r="G27" s="398">
        <v>215867</v>
      </c>
      <c r="H27" s="708">
        <v>31.60057443080261</v>
      </c>
      <c r="I27" s="398">
        <v>35800</v>
      </c>
      <c r="J27" s="708">
        <v>5.2407295446860029</v>
      </c>
      <c r="K27" s="398">
        <v>18928</v>
      </c>
      <c r="L27" s="423">
        <v>2.7708527603859401</v>
      </c>
      <c r="N27" s="201"/>
    </row>
    <row r="28" spans="1:14" ht="14.25" customHeight="1">
      <c r="A28" s="1150" t="s">
        <v>724</v>
      </c>
      <c r="B28" s="1150"/>
      <c r="C28" s="1150"/>
      <c r="D28" s="1150"/>
      <c r="E28" s="1150"/>
      <c r="F28" s="1150"/>
      <c r="G28" s="1150"/>
      <c r="H28" s="1150"/>
      <c r="I28" s="1150"/>
      <c r="J28" s="1150"/>
      <c r="K28" s="1150"/>
      <c r="L28" s="1150"/>
      <c r="N28" s="201"/>
    </row>
    <row r="29" spans="1:14" ht="14.25" customHeight="1">
      <c r="A29" s="1047" t="s">
        <v>728</v>
      </c>
      <c r="B29" s="1048"/>
      <c r="C29" s="1048"/>
      <c r="D29" s="1048"/>
      <c r="E29" s="1048"/>
      <c r="F29" s="1048"/>
      <c r="G29" s="1048"/>
      <c r="H29" s="1048"/>
      <c r="I29" s="1048"/>
      <c r="J29" s="1048"/>
      <c r="K29" s="1048"/>
      <c r="L29" s="1048"/>
      <c r="N29" s="201"/>
    </row>
    <row r="30" spans="1:14" ht="22.5" customHeight="1">
      <c r="A30" s="1047" t="s">
        <v>722</v>
      </c>
      <c r="B30" s="1048"/>
      <c r="C30" s="1048"/>
      <c r="D30" s="1048"/>
      <c r="E30" s="1048"/>
      <c r="F30" s="1048"/>
      <c r="G30" s="1048"/>
      <c r="H30" s="1048"/>
      <c r="I30" s="1048"/>
      <c r="J30" s="1048"/>
      <c r="K30" s="1048"/>
      <c r="L30" s="1048"/>
    </row>
    <row r="32" spans="1:14" ht="24" customHeight="1">
      <c r="A32" s="1040">
        <v>2021</v>
      </c>
      <c r="B32" s="1040"/>
      <c r="C32" s="1040"/>
      <c r="D32" s="1040"/>
      <c r="E32" s="1040"/>
      <c r="F32" s="1040"/>
      <c r="G32" s="1040"/>
      <c r="H32" s="1040"/>
      <c r="I32" s="1040"/>
      <c r="J32" s="1040"/>
      <c r="K32" s="1040"/>
      <c r="L32" s="1040"/>
    </row>
    <row r="33" spans="1:12" ht="14.25" customHeight="1">
      <c r="A33" s="143"/>
    </row>
    <row r="34" spans="1:12" ht="21.95" customHeight="1">
      <c r="A34" s="1209" t="s">
        <v>800</v>
      </c>
      <c r="B34" s="1209"/>
      <c r="C34" s="1209"/>
      <c r="D34" s="1209"/>
      <c r="E34" s="1209"/>
      <c r="F34" s="1209"/>
      <c r="G34" s="1209"/>
      <c r="H34" s="1209"/>
      <c r="I34" s="1209"/>
      <c r="J34" s="1209"/>
      <c r="K34" s="1209"/>
      <c r="L34" s="1209"/>
    </row>
    <row r="35" spans="1:12" ht="15" customHeight="1" thickBot="1">
      <c r="A35" s="1250" t="s">
        <v>311</v>
      </c>
      <c r="B35" s="1049" t="s">
        <v>312</v>
      </c>
      <c r="C35" s="1051" t="s">
        <v>314</v>
      </c>
      <c r="D35" s="1051"/>
      <c r="E35" s="1051"/>
      <c r="F35" s="1051"/>
      <c r="G35" s="1051"/>
      <c r="H35" s="1051"/>
      <c r="I35" s="1051"/>
      <c r="J35" s="1051"/>
      <c r="K35" s="1051"/>
      <c r="L35" s="1052"/>
    </row>
    <row r="36" spans="1:12" ht="27.75" customHeight="1">
      <c r="A36" s="1251"/>
      <c r="B36" s="1050"/>
      <c r="C36" s="1053" t="s">
        <v>352</v>
      </c>
      <c r="D36" s="1053"/>
      <c r="E36" s="1053" t="s">
        <v>353</v>
      </c>
      <c r="F36" s="1053"/>
      <c r="G36" s="1053" t="s">
        <v>354</v>
      </c>
      <c r="H36" s="1053"/>
      <c r="I36" s="1053" t="s">
        <v>355</v>
      </c>
      <c r="J36" s="1053"/>
      <c r="K36" s="1053" t="s">
        <v>356</v>
      </c>
      <c r="L36" s="1063"/>
    </row>
    <row r="37" spans="1:12" ht="14.45" customHeight="1" thickBot="1">
      <c r="A37" s="1111"/>
      <c r="B37" s="1054" t="s">
        <v>313</v>
      </c>
      <c r="C37" s="1119"/>
      <c r="D37" s="739" t="s">
        <v>317</v>
      </c>
      <c r="E37" s="738" t="s">
        <v>313</v>
      </c>
      <c r="F37" s="739" t="s">
        <v>317</v>
      </c>
      <c r="G37" s="738" t="s">
        <v>313</v>
      </c>
      <c r="H37" s="739" t="s">
        <v>317</v>
      </c>
      <c r="I37" s="736" t="s">
        <v>313</v>
      </c>
      <c r="J37" s="737" t="s">
        <v>317</v>
      </c>
      <c r="K37" s="736" t="s">
        <v>313</v>
      </c>
      <c r="L37" s="879" t="s">
        <v>317</v>
      </c>
    </row>
    <row r="38" spans="1:12" ht="14.45" customHeight="1">
      <c r="A38" s="208" t="s">
        <v>84</v>
      </c>
      <c r="B38" s="836">
        <v>99803</v>
      </c>
      <c r="C38" s="69">
        <v>50169</v>
      </c>
      <c r="D38" s="676">
        <v>50.268028015189927</v>
      </c>
      <c r="E38" s="69">
        <v>8368</v>
      </c>
      <c r="F38" s="676">
        <v>8.3845174994739597</v>
      </c>
      <c r="G38" s="69">
        <v>27839</v>
      </c>
      <c r="H38" s="676">
        <v>27.893951083634761</v>
      </c>
      <c r="I38" s="69">
        <v>8423</v>
      </c>
      <c r="J38" s="676">
        <v>8.4396260633447895</v>
      </c>
      <c r="K38" s="69">
        <v>5004</v>
      </c>
      <c r="L38" s="96">
        <v>5.0138773383565622</v>
      </c>
    </row>
    <row r="39" spans="1:12" ht="14.45" customHeight="1">
      <c r="A39" s="209" t="s">
        <v>85</v>
      </c>
      <c r="B39" s="837">
        <v>100886</v>
      </c>
      <c r="C39" s="22">
        <v>39651</v>
      </c>
      <c r="D39" s="677">
        <v>39.302777392304186</v>
      </c>
      <c r="E39" s="22">
        <v>17653</v>
      </c>
      <c r="F39" s="677">
        <v>17.497968003489088</v>
      </c>
      <c r="G39" s="22">
        <v>31176</v>
      </c>
      <c r="H39" s="677">
        <v>30.902206450845508</v>
      </c>
      <c r="I39" s="22">
        <v>7446</v>
      </c>
      <c r="J39" s="677">
        <v>7.3806078147612197</v>
      </c>
      <c r="K39" s="22">
        <v>4960</v>
      </c>
      <c r="L39" s="97">
        <v>4.9164403386000037</v>
      </c>
    </row>
    <row r="40" spans="1:12" ht="14.45" customHeight="1">
      <c r="A40" s="210" t="s">
        <v>86</v>
      </c>
      <c r="B40" s="838">
        <v>35076</v>
      </c>
      <c r="C40" s="19">
        <v>13823</v>
      </c>
      <c r="D40" s="678">
        <v>39.408712509978336</v>
      </c>
      <c r="E40" s="19">
        <v>7598</v>
      </c>
      <c r="F40" s="678">
        <v>21.661534952674195</v>
      </c>
      <c r="G40" s="19">
        <v>12580</v>
      </c>
      <c r="H40" s="678">
        <v>35.864978902953588</v>
      </c>
      <c r="I40" s="19">
        <v>629</v>
      </c>
      <c r="J40" s="678">
        <v>1.7932489451476792</v>
      </c>
      <c r="K40" s="19">
        <v>446</v>
      </c>
      <c r="L40" s="18">
        <v>1.2715246892462082</v>
      </c>
    </row>
    <row r="41" spans="1:12" ht="14.45" customHeight="1">
      <c r="A41" s="209" t="s">
        <v>87</v>
      </c>
      <c r="B41" s="837">
        <v>19178</v>
      </c>
      <c r="C41" s="22">
        <v>4058</v>
      </c>
      <c r="D41" s="677">
        <v>21.159662112837626</v>
      </c>
      <c r="E41" s="22">
        <v>9228</v>
      </c>
      <c r="F41" s="677">
        <v>48.117634789863381</v>
      </c>
      <c r="G41" s="22">
        <v>5313</v>
      </c>
      <c r="H41" s="677">
        <v>27.703618729794556</v>
      </c>
      <c r="I41" s="22">
        <v>393</v>
      </c>
      <c r="J41" s="677">
        <v>2.0492230680988599</v>
      </c>
      <c r="K41" s="22">
        <v>186</v>
      </c>
      <c r="L41" s="97">
        <v>0.96986129940556887</v>
      </c>
    </row>
    <row r="42" spans="1:12" ht="14.45" customHeight="1">
      <c r="A42" s="210" t="s">
        <v>88</v>
      </c>
      <c r="B42" s="838">
        <v>5843</v>
      </c>
      <c r="C42" s="19" t="s">
        <v>318</v>
      </c>
      <c r="D42" s="678" t="s">
        <v>318</v>
      </c>
      <c r="E42" s="19" t="s">
        <v>318</v>
      </c>
      <c r="F42" s="678" t="s">
        <v>318</v>
      </c>
      <c r="G42" s="19" t="s">
        <v>318</v>
      </c>
      <c r="H42" s="678" t="s">
        <v>318</v>
      </c>
      <c r="I42" s="19" t="s">
        <v>318</v>
      </c>
      <c r="J42" s="678" t="s">
        <v>318</v>
      </c>
      <c r="K42" s="19" t="s">
        <v>318</v>
      </c>
      <c r="L42" s="18" t="s">
        <v>318</v>
      </c>
    </row>
    <row r="43" spans="1:12" ht="14.45" customHeight="1">
      <c r="A43" s="209" t="s">
        <v>89</v>
      </c>
      <c r="B43" s="837">
        <v>17982</v>
      </c>
      <c r="C43" s="22" t="s">
        <v>318</v>
      </c>
      <c r="D43" s="677" t="s">
        <v>318</v>
      </c>
      <c r="E43" s="22" t="s">
        <v>318</v>
      </c>
      <c r="F43" s="677" t="s">
        <v>318</v>
      </c>
      <c r="G43" s="22" t="s">
        <v>318</v>
      </c>
      <c r="H43" s="677" t="s">
        <v>318</v>
      </c>
      <c r="I43" s="22" t="s">
        <v>318</v>
      </c>
      <c r="J43" s="677" t="s">
        <v>318</v>
      </c>
      <c r="K43" s="22" t="s">
        <v>318</v>
      </c>
      <c r="L43" s="97" t="s">
        <v>318</v>
      </c>
    </row>
    <row r="44" spans="1:12" ht="14.45" customHeight="1">
      <c r="A44" s="210" t="s">
        <v>90</v>
      </c>
      <c r="B44" s="838">
        <v>53738</v>
      </c>
      <c r="C44" s="19">
        <v>20695</v>
      </c>
      <c r="D44" s="678">
        <v>38.51092336893818</v>
      </c>
      <c r="E44" s="19">
        <v>7858</v>
      </c>
      <c r="F44" s="678">
        <v>14.62279950872753</v>
      </c>
      <c r="G44" s="19">
        <v>19788</v>
      </c>
      <c r="H44" s="678">
        <v>36.823104693140799</v>
      </c>
      <c r="I44" s="19">
        <v>3985</v>
      </c>
      <c r="J44" s="678">
        <v>7.4156090662101315</v>
      </c>
      <c r="K44" s="19">
        <v>1412</v>
      </c>
      <c r="L44" s="98">
        <v>2.6275633629833637</v>
      </c>
    </row>
    <row r="45" spans="1:12" ht="14.45" customHeight="1">
      <c r="A45" s="209" t="s">
        <v>91</v>
      </c>
      <c r="B45" s="837">
        <v>11288</v>
      </c>
      <c r="C45" s="22" t="s">
        <v>318</v>
      </c>
      <c r="D45" s="677" t="s">
        <v>318</v>
      </c>
      <c r="E45" s="22" t="s">
        <v>318</v>
      </c>
      <c r="F45" s="677" t="s">
        <v>318</v>
      </c>
      <c r="G45" s="22" t="s">
        <v>318</v>
      </c>
      <c r="H45" s="677" t="s">
        <v>318</v>
      </c>
      <c r="I45" s="22" t="s">
        <v>318</v>
      </c>
      <c r="J45" s="677" t="s">
        <v>318</v>
      </c>
      <c r="K45" s="22" t="s">
        <v>318</v>
      </c>
      <c r="L45" s="97" t="s">
        <v>318</v>
      </c>
    </row>
    <row r="46" spans="1:12" ht="14.45" customHeight="1">
      <c r="A46" s="210" t="s">
        <v>92</v>
      </c>
      <c r="B46" s="838">
        <v>61661</v>
      </c>
      <c r="C46" s="19">
        <v>19068</v>
      </c>
      <c r="D46" s="678">
        <v>30.923922738846272</v>
      </c>
      <c r="E46" s="19">
        <v>17221</v>
      </c>
      <c r="F46" s="678">
        <v>27.928512349783496</v>
      </c>
      <c r="G46" s="19">
        <v>21370</v>
      </c>
      <c r="H46" s="678">
        <v>34.657238773292683</v>
      </c>
      <c r="I46" s="19">
        <v>2568</v>
      </c>
      <c r="J46" s="678">
        <v>4.1647070271322226</v>
      </c>
      <c r="K46" s="19">
        <v>1434</v>
      </c>
      <c r="L46" s="98">
        <v>2.3256191109453299</v>
      </c>
    </row>
    <row r="47" spans="1:12" ht="14.45" customHeight="1">
      <c r="A47" s="209" t="s">
        <v>93</v>
      </c>
      <c r="B47" s="837">
        <v>130477</v>
      </c>
      <c r="C47" s="22">
        <v>69602</v>
      </c>
      <c r="D47" s="677">
        <v>53.344267572062506</v>
      </c>
      <c r="E47" s="22">
        <v>13072</v>
      </c>
      <c r="F47" s="677">
        <v>10.018623972041048</v>
      </c>
      <c r="G47" s="22">
        <v>39167</v>
      </c>
      <c r="H47" s="677">
        <v>30.018317404600044</v>
      </c>
      <c r="I47" s="22">
        <v>6141</v>
      </c>
      <c r="J47" s="677">
        <v>4.7065766380281575</v>
      </c>
      <c r="K47" s="22">
        <v>2495</v>
      </c>
      <c r="L47" s="97">
        <v>1.912214413268239</v>
      </c>
    </row>
    <row r="48" spans="1:12" ht="14.45" customHeight="1">
      <c r="A48" s="210" t="s">
        <v>94</v>
      </c>
      <c r="B48" s="838">
        <v>33813</v>
      </c>
      <c r="C48" s="19">
        <v>14749</v>
      </c>
      <c r="D48" s="678">
        <v>43.61931801378168</v>
      </c>
      <c r="E48" s="19">
        <v>2660</v>
      </c>
      <c r="F48" s="678">
        <v>7.8667967941324344</v>
      </c>
      <c r="G48" s="19">
        <v>14516</v>
      </c>
      <c r="H48" s="678">
        <v>42.93023393369414</v>
      </c>
      <c r="I48" s="19">
        <v>1248</v>
      </c>
      <c r="J48" s="678">
        <v>3.6908881199538639</v>
      </c>
      <c r="K48" s="19">
        <v>640</v>
      </c>
      <c r="L48" s="98">
        <v>1.8927631384378789</v>
      </c>
    </row>
    <row r="49" spans="1:12" ht="14.45" customHeight="1">
      <c r="A49" s="209" t="s">
        <v>95</v>
      </c>
      <c r="B49" s="837">
        <v>6927</v>
      </c>
      <c r="C49" s="22">
        <v>3481</v>
      </c>
      <c r="D49" s="677">
        <v>50.252634618160798</v>
      </c>
      <c r="E49" s="22">
        <v>781</v>
      </c>
      <c r="F49" s="677">
        <v>11.274722101920023</v>
      </c>
      <c r="G49" s="22">
        <v>2279</v>
      </c>
      <c r="H49" s="677">
        <v>32.900245416486214</v>
      </c>
      <c r="I49" s="22">
        <v>229</v>
      </c>
      <c r="J49" s="677">
        <v>3.3059044319330155</v>
      </c>
      <c r="K49" s="22">
        <v>157</v>
      </c>
      <c r="L49" s="97">
        <v>2.2664934314999279</v>
      </c>
    </row>
    <row r="50" spans="1:12" ht="14.45" customHeight="1">
      <c r="A50" s="210" t="s">
        <v>96</v>
      </c>
      <c r="B50" s="838">
        <v>30774</v>
      </c>
      <c r="C50" s="19">
        <v>6194</v>
      </c>
      <c r="D50" s="678">
        <v>20.127380256060309</v>
      </c>
      <c r="E50" s="19">
        <v>15983</v>
      </c>
      <c r="F50" s="678">
        <v>51.936699811529209</v>
      </c>
      <c r="G50" s="19">
        <v>8055</v>
      </c>
      <c r="H50" s="678">
        <v>26.174692922596996</v>
      </c>
      <c r="I50" s="19">
        <v>319</v>
      </c>
      <c r="J50" s="678">
        <v>1.0365893286540586</v>
      </c>
      <c r="K50" s="19">
        <v>223</v>
      </c>
      <c r="L50" s="18">
        <v>0.72463768115942029</v>
      </c>
    </row>
    <row r="51" spans="1:12" ht="14.45" customHeight="1">
      <c r="A51" s="209" t="s">
        <v>97</v>
      </c>
      <c r="B51" s="837">
        <v>16136</v>
      </c>
      <c r="C51" s="22">
        <v>3825</v>
      </c>
      <c r="D51" s="677">
        <v>23.704759543877046</v>
      </c>
      <c r="E51" s="22">
        <v>6959</v>
      </c>
      <c r="F51" s="677">
        <v>43.127169062964796</v>
      </c>
      <c r="G51" s="22">
        <v>4914</v>
      </c>
      <c r="H51" s="677">
        <v>30.453644025780864</v>
      </c>
      <c r="I51" s="22">
        <v>303</v>
      </c>
      <c r="J51" s="677">
        <v>1.8777887952404562</v>
      </c>
      <c r="K51" s="22">
        <v>135</v>
      </c>
      <c r="L51" s="97">
        <v>0.83663857213683679</v>
      </c>
    </row>
    <row r="52" spans="1:12" ht="14.45" customHeight="1">
      <c r="A52" s="210" t="s">
        <v>98</v>
      </c>
      <c r="B52" s="838">
        <v>22071</v>
      </c>
      <c r="C52" s="19">
        <v>7274</v>
      </c>
      <c r="D52" s="678">
        <v>32.957274251279962</v>
      </c>
      <c r="E52" s="19">
        <v>6028</v>
      </c>
      <c r="F52" s="678">
        <v>27.311857188165469</v>
      </c>
      <c r="G52" s="19">
        <v>7415</v>
      </c>
      <c r="H52" s="678">
        <v>33.596121607539303</v>
      </c>
      <c r="I52" s="19">
        <v>845</v>
      </c>
      <c r="J52" s="678">
        <v>3.8285533052421732</v>
      </c>
      <c r="K52" s="19">
        <v>509</v>
      </c>
      <c r="L52" s="98">
        <v>2.306193647773096</v>
      </c>
    </row>
    <row r="53" spans="1:12" ht="14.45" customHeight="1" thickBot="1">
      <c r="A53" s="209" t="s">
        <v>99</v>
      </c>
      <c r="B53" s="837">
        <v>15895</v>
      </c>
      <c r="C53" s="22" t="s">
        <v>318</v>
      </c>
      <c r="D53" s="677" t="s">
        <v>318</v>
      </c>
      <c r="E53" s="22" t="s">
        <v>318</v>
      </c>
      <c r="F53" s="677" t="s">
        <v>318</v>
      </c>
      <c r="G53" s="22" t="s">
        <v>318</v>
      </c>
      <c r="H53" s="677" t="s">
        <v>318</v>
      </c>
      <c r="I53" s="22" t="s">
        <v>318</v>
      </c>
      <c r="J53" s="677" t="s">
        <v>318</v>
      </c>
      <c r="K53" s="22" t="s">
        <v>318</v>
      </c>
      <c r="L53" s="21" t="s">
        <v>318</v>
      </c>
    </row>
    <row r="54" spans="1:12" ht="14.45" customHeight="1">
      <c r="A54" s="211" t="s">
        <v>100</v>
      </c>
      <c r="B54" s="839">
        <v>533201</v>
      </c>
      <c r="C54" s="80">
        <v>232987</v>
      </c>
      <c r="D54" s="679">
        <v>43.695904546315553</v>
      </c>
      <c r="E54" s="70">
        <v>79456</v>
      </c>
      <c r="F54" s="679">
        <v>14.901697483688139</v>
      </c>
      <c r="G54" s="70">
        <v>171459</v>
      </c>
      <c r="H54" s="679">
        <v>32.156541341820436</v>
      </c>
      <c r="I54" s="70">
        <v>32110</v>
      </c>
      <c r="J54" s="679">
        <v>6.0221192383360123</v>
      </c>
      <c r="K54" s="70">
        <v>17189</v>
      </c>
      <c r="L54" s="24">
        <v>3.2237373898398545</v>
      </c>
    </row>
    <row r="55" spans="1:12" ht="14.45" customHeight="1">
      <c r="A55" s="212" t="s">
        <v>101</v>
      </c>
      <c r="B55" s="840">
        <v>128347</v>
      </c>
      <c r="C55" s="27">
        <v>37480</v>
      </c>
      <c r="D55" s="680">
        <v>29.202084972769132</v>
      </c>
      <c r="E55" s="27">
        <v>51087</v>
      </c>
      <c r="F55" s="680">
        <v>39.803813100423078</v>
      </c>
      <c r="G55" s="27">
        <v>36416</v>
      </c>
      <c r="H55" s="680">
        <v>28.373082347074728</v>
      </c>
      <c r="I55" s="27">
        <v>2039</v>
      </c>
      <c r="J55" s="680">
        <v>1.588661986645578</v>
      </c>
      <c r="K55" s="27">
        <v>1325</v>
      </c>
      <c r="L55" s="99">
        <v>1.0323575930874895</v>
      </c>
    </row>
    <row r="56" spans="1:12" ht="14.45" customHeight="1">
      <c r="A56" s="214" t="s">
        <v>102</v>
      </c>
      <c r="B56" s="841">
        <v>661548</v>
      </c>
      <c r="C56" s="398">
        <v>270467</v>
      </c>
      <c r="D56" s="708">
        <v>40.883957022015032</v>
      </c>
      <c r="E56" s="398">
        <v>130543</v>
      </c>
      <c r="F56" s="708">
        <v>19.732959664302516</v>
      </c>
      <c r="G56" s="398">
        <v>207875</v>
      </c>
      <c r="H56" s="708">
        <v>31.42251204750071</v>
      </c>
      <c r="I56" s="398">
        <v>34149</v>
      </c>
      <c r="J56" s="708">
        <v>5.1619837109325397</v>
      </c>
      <c r="K56" s="398">
        <v>18514</v>
      </c>
      <c r="L56" s="423">
        <v>2.7985875552492034</v>
      </c>
    </row>
    <row r="57" spans="1:12" ht="14.45" customHeight="1">
      <c r="A57" s="1150" t="s">
        <v>724</v>
      </c>
      <c r="B57" s="1150"/>
      <c r="C57" s="1150"/>
      <c r="D57" s="1150"/>
      <c r="E57" s="1150"/>
      <c r="F57" s="1150"/>
      <c r="G57" s="1150"/>
      <c r="H57" s="1150"/>
      <c r="I57" s="1150"/>
      <c r="J57" s="1150"/>
      <c r="K57" s="1150"/>
      <c r="L57" s="1150"/>
    </row>
    <row r="58" spans="1:12" ht="14.45" customHeight="1">
      <c r="A58" s="1047" t="s">
        <v>728</v>
      </c>
      <c r="B58" s="1048"/>
      <c r="C58" s="1048"/>
      <c r="D58" s="1048"/>
      <c r="E58" s="1048"/>
      <c r="F58" s="1048"/>
      <c r="G58" s="1048"/>
      <c r="H58" s="1048"/>
      <c r="I58" s="1048"/>
      <c r="J58" s="1048"/>
      <c r="K58" s="1048"/>
      <c r="L58" s="1048"/>
    </row>
    <row r="59" spans="1:12" ht="22.5" customHeight="1">
      <c r="A59" s="1047" t="s">
        <v>723</v>
      </c>
      <c r="B59" s="1048"/>
      <c r="C59" s="1048"/>
      <c r="D59" s="1048"/>
      <c r="E59" s="1048"/>
      <c r="F59" s="1048"/>
      <c r="G59" s="1048"/>
      <c r="H59" s="1048"/>
      <c r="I59" s="1048"/>
      <c r="J59" s="1048"/>
      <c r="K59" s="1048"/>
      <c r="L59" s="1048"/>
    </row>
    <row r="60" spans="1:12" ht="14.45" customHeight="1"/>
    <row r="61" spans="1:12" ht="24" customHeight="1">
      <c r="A61" s="1040">
        <v>2020</v>
      </c>
      <c r="B61" s="1040"/>
      <c r="C61" s="1040"/>
      <c r="D61" s="1040"/>
      <c r="E61" s="1040"/>
      <c r="F61" s="1040"/>
      <c r="G61" s="1040"/>
      <c r="H61" s="1040"/>
      <c r="I61" s="1040"/>
      <c r="J61" s="1040"/>
      <c r="K61" s="1040"/>
      <c r="L61" s="1040"/>
    </row>
    <row r="62" spans="1:12">
      <c r="A62" s="143"/>
    </row>
    <row r="63" spans="1:12" ht="24" customHeight="1">
      <c r="A63" s="1209" t="s">
        <v>801</v>
      </c>
      <c r="B63" s="1209"/>
      <c r="C63" s="1209"/>
      <c r="D63" s="1209"/>
      <c r="E63" s="1209"/>
      <c r="F63" s="1209"/>
      <c r="G63" s="1209"/>
      <c r="H63" s="1209"/>
      <c r="I63" s="1209"/>
      <c r="J63" s="1209"/>
      <c r="K63" s="1209"/>
      <c r="L63" s="1209"/>
    </row>
    <row r="64" spans="1:12" ht="15.75" thickBot="1">
      <c r="A64" s="1250" t="s">
        <v>311</v>
      </c>
      <c r="B64" s="1049" t="s">
        <v>312</v>
      </c>
      <c r="C64" s="1051" t="s">
        <v>314</v>
      </c>
      <c r="D64" s="1051"/>
      <c r="E64" s="1051"/>
      <c r="F64" s="1051"/>
      <c r="G64" s="1051"/>
      <c r="H64" s="1051"/>
      <c r="I64" s="1051"/>
      <c r="J64" s="1051"/>
      <c r="K64" s="1051"/>
      <c r="L64" s="1052"/>
    </row>
    <row r="65" spans="1:12" ht="27.75" customHeight="1">
      <c r="A65" s="1251"/>
      <c r="B65" s="1050"/>
      <c r="C65" s="1053" t="s">
        <v>352</v>
      </c>
      <c r="D65" s="1053"/>
      <c r="E65" s="1053" t="s">
        <v>353</v>
      </c>
      <c r="F65" s="1053"/>
      <c r="G65" s="1053" t="s">
        <v>354</v>
      </c>
      <c r="H65" s="1053"/>
      <c r="I65" s="1053" t="s">
        <v>355</v>
      </c>
      <c r="J65" s="1053"/>
      <c r="K65" s="1053" t="s">
        <v>356</v>
      </c>
      <c r="L65" s="1063"/>
    </row>
    <row r="66" spans="1:12" ht="14.45" customHeight="1" thickBot="1">
      <c r="A66" s="1111"/>
      <c r="B66" s="1054" t="s">
        <v>313</v>
      </c>
      <c r="C66" s="1119"/>
      <c r="D66" s="739" t="s">
        <v>317</v>
      </c>
      <c r="E66" s="738" t="s">
        <v>313</v>
      </c>
      <c r="F66" s="739" t="s">
        <v>317</v>
      </c>
      <c r="G66" s="738" t="s">
        <v>313</v>
      </c>
      <c r="H66" s="739" t="s">
        <v>317</v>
      </c>
      <c r="I66" s="762" t="s">
        <v>313</v>
      </c>
      <c r="J66" s="737" t="s">
        <v>317</v>
      </c>
      <c r="K66" s="736" t="s">
        <v>313</v>
      </c>
      <c r="L66" s="879" t="s">
        <v>317</v>
      </c>
    </row>
    <row r="67" spans="1:12" ht="14.45" customHeight="1">
      <c r="A67" s="208" t="s">
        <v>84</v>
      </c>
      <c r="B67" s="836">
        <v>96434</v>
      </c>
      <c r="C67" s="69">
        <v>47939</v>
      </c>
      <c r="D67" s="676">
        <v>49.711719932803781</v>
      </c>
      <c r="E67" s="69">
        <v>8030</v>
      </c>
      <c r="F67" s="676">
        <v>8.3269386316029621</v>
      </c>
      <c r="G67" s="69">
        <v>26752</v>
      </c>
      <c r="H67" s="676">
        <v>27.741253085011508</v>
      </c>
      <c r="I67" s="69">
        <v>8356</v>
      </c>
      <c r="J67" s="676">
        <v>8.6649936744301801</v>
      </c>
      <c r="K67" s="69">
        <v>5357</v>
      </c>
      <c r="L67" s="96">
        <v>5.5550946761515645</v>
      </c>
    </row>
    <row r="68" spans="1:12" ht="14.45" customHeight="1">
      <c r="A68" s="209" t="s">
        <v>85</v>
      </c>
      <c r="B68" s="837">
        <v>97317</v>
      </c>
      <c r="C68" s="22">
        <v>38249</v>
      </c>
      <c r="D68" s="677">
        <v>39.303513260786914</v>
      </c>
      <c r="E68" s="22">
        <v>16649</v>
      </c>
      <c r="F68" s="677">
        <v>17.108007850632472</v>
      </c>
      <c r="G68" s="22">
        <v>30027</v>
      </c>
      <c r="H68" s="677">
        <v>30.854835229199416</v>
      </c>
      <c r="I68" s="22">
        <v>7207</v>
      </c>
      <c r="J68" s="677">
        <v>7.4056947912492159</v>
      </c>
      <c r="K68" s="22">
        <v>5185</v>
      </c>
      <c r="L68" s="97">
        <v>5.3279488681319815</v>
      </c>
    </row>
    <row r="69" spans="1:12" ht="14.45" customHeight="1">
      <c r="A69" s="210" t="s">
        <v>86</v>
      </c>
      <c r="B69" s="838">
        <v>34098</v>
      </c>
      <c r="C69" s="19">
        <v>13909</v>
      </c>
      <c r="D69" s="678">
        <v>40.791248753592583</v>
      </c>
      <c r="E69" s="19">
        <v>7046</v>
      </c>
      <c r="F69" s="678">
        <v>20.663968561205937</v>
      </c>
      <c r="G69" s="19">
        <v>11994</v>
      </c>
      <c r="H69" s="678">
        <v>35.17508358261481</v>
      </c>
      <c r="I69" s="19">
        <v>687</v>
      </c>
      <c r="J69" s="678">
        <v>2.0147809255674822</v>
      </c>
      <c r="K69" s="19">
        <v>462</v>
      </c>
      <c r="L69" s="18">
        <v>1.35491817701918</v>
      </c>
    </row>
    <row r="70" spans="1:12" ht="14.45" customHeight="1">
      <c r="A70" s="209" t="s">
        <v>87</v>
      </c>
      <c r="B70" s="837">
        <v>18500</v>
      </c>
      <c r="C70" s="22">
        <v>4031</v>
      </c>
      <c r="D70" s="677">
        <v>21.789189189189191</v>
      </c>
      <c r="E70" s="22">
        <v>8900</v>
      </c>
      <c r="F70" s="677">
        <v>48.108108108108112</v>
      </c>
      <c r="G70" s="22">
        <v>4963</v>
      </c>
      <c r="H70" s="677">
        <v>26.827027027027029</v>
      </c>
      <c r="I70" s="22">
        <v>381</v>
      </c>
      <c r="J70" s="677">
        <v>2.0594594594594593</v>
      </c>
      <c r="K70" s="22">
        <v>225</v>
      </c>
      <c r="L70" s="97">
        <v>1.2162162162162162</v>
      </c>
    </row>
    <row r="71" spans="1:12" ht="14.45" customHeight="1">
      <c r="A71" s="210" t="s">
        <v>88</v>
      </c>
      <c r="B71" s="838">
        <v>5714</v>
      </c>
      <c r="C71" s="19">
        <v>2088</v>
      </c>
      <c r="D71" s="678">
        <v>36.54182709135457</v>
      </c>
      <c r="E71" s="19">
        <v>1657</v>
      </c>
      <c r="F71" s="678">
        <v>28.998949947497376</v>
      </c>
      <c r="G71" s="19">
        <v>1636</v>
      </c>
      <c r="H71" s="678">
        <v>28.631431571578581</v>
      </c>
      <c r="I71" s="19">
        <v>230</v>
      </c>
      <c r="J71" s="678">
        <v>4.0252012600630032</v>
      </c>
      <c r="K71" s="19">
        <v>103</v>
      </c>
      <c r="L71" s="18">
        <v>1.8025901295064755</v>
      </c>
    </row>
    <row r="72" spans="1:12" ht="14.45" customHeight="1">
      <c r="A72" s="209" t="s">
        <v>89</v>
      </c>
      <c r="B72" s="837">
        <v>17629</v>
      </c>
      <c r="C72" s="22">
        <v>6205</v>
      </c>
      <c r="D72" s="677">
        <v>35.197685631629696</v>
      </c>
      <c r="E72" s="22">
        <v>3942</v>
      </c>
      <c r="F72" s="677">
        <v>22.360882636564753</v>
      </c>
      <c r="G72" s="22">
        <v>6037</v>
      </c>
      <c r="H72" s="677">
        <v>34.244710420330136</v>
      </c>
      <c r="I72" s="22">
        <v>966</v>
      </c>
      <c r="J72" s="677">
        <v>5.4796074649724886</v>
      </c>
      <c r="K72" s="22">
        <v>479</v>
      </c>
      <c r="L72" s="97">
        <v>2.7171138465029214</v>
      </c>
    </row>
    <row r="73" spans="1:12" ht="14.45" customHeight="1">
      <c r="A73" s="210" t="s">
        <v>90</v>
      </c>
      <c r="B73" s="838">
        <v>51302</v>
      </c>
      <c r="C73" s="19">
        <v>19515</v>
      </c>
      <c r="D73" s="678">
        <v>38.039452652918015</v>
      </c>
      <c r="E73" s="19">
        <v>7550</v>
      </c>
      <c r="F73" s="678">
        <v>14.716775174457137</v>
      </c>
      <c r="G73" s="19">
        <v>19007</v>
      </c>
      <c r="H73" s="678">
        <v>37.049237846477723</v>
      </c>
      <c r="I73" s="19">
        <v>3736</v>
      </c>
      <c r="J73" s="678">
        <v>7.2823671591750809</v>
      </c>
      <c r="K73" s="19">
        <v>1494</v>
      </c>
      <c r="L73" s="98">
        <v>2.9121671669720479</v>
      </c>
    </row>
    <row r="74" spans="1:12" ht="14.45" customHeight="1">
      <c r="A74" s="209" t="s">
        <v>91</v>
      </c>
      <c r="B74" s="837">
        <v>11206</v>
      </c>
      <c r="C74" s="22">
        <v>4173</v>
      </c>
      <c r="D74" s="677">
        <v>37.238979118329468</v>
      </c>
      <c r="E74" s="22">
        <v>3952</v>
      </c>
      <c r="F74" s="677">
        <v>35.266821345707655</v>
      </c>
      <c r="G74" s="22">
        <v>2578</v>
      </c>
      <c r="H74" s="677">
        <v>23.005532750312334</v>
      </c>
      <c r="I74" s="22">
        <v>290</v>
      </c>
      <c r="J74" s="677">
        <v>2.5878993396394789</v>
      </c>
      <c r="K74" s="22">
        <v>213</v>
      </c>
      <c r="L74" s="97">
        <v>1.9007674460110657</v>
      </c>
    </row>
    <row r="75" spans="1:12" ht="14.45" customHeight="1">
      <c r="A75" s="210" t="s">
        <v>92</v>
      </c>
      <c r="B75" s="838">
        <v>58547</v>
      </c>
      <c r="C75" s="19">
        <v>17824</v>
      </c>
      <c r="D75" s="678">
        <v>30.443916853126545</v>
      </c>
      <c r="E75" s="19">
        <v>16627</v>
      </c>
      <c r="F75" s="678">
        <v>28.399405605752641</v>
      </c>
      <c r="G75" s="19">
        <v>20451</v>
      </c>
      <c r="H75" s="678">
        <v>34.930910208892001</v>
      </c>
      <c r="I75" s="19">
        <v>2174</v>
      </c>
      <c r="J75" s="678">
        <v>3.7132560165337254</v>
      </c>
      <c r="K75" s="19">
        <v>1471</v>
      </c>
      <c r="L75" s="98">
        <v>2.5125113156950825</v>
      </c>
    </row>
    <row r="76" spans="1:12" ht="14.45" customHeight="1">
      <c r="A76" s="209" t="s">
        <v>93</v>
      </c>
      <c r="B76" s="837">
        <v>124265</v>
      </c>
      <c r="C76" s="22">
        <v>65260</v>
      </c>
      <c r="D76" s="677">
        <v>52.516798776807626</v>
      </c>
      <c r="E76" s="22">
        <v>12481</v>
      </c>
      <c r="F76" s="677">
        <v>10.043857884360037</v>
      </c>
      <c r="G76" s="22">
        <v>37289</v>
      </c>
      <c r="H76" s="677">
        <v>30.007644952319641</v>
      </c>
      <c r="I76" s="22">
        <v>6138</v>
      </c>
      <c r="J76" s="677">
        <v>4.9394439303102242</v>
      </c>
      <c r="K76" s="22">
        <v>3097</v>
      </c>
      <c r="L76" s="97">
        <v>2.4922544562024704</v>
      </c>
    </row>
    <row r="77" spans="1:12" ht="14.45" customHeight="1">
      <c r="A77" s="210" t="s">
        <v>94</v>
      </c>
      <c r="B77" s="838">
        <v>32960</v>
      </c>
      <c r="C77" s="19">
        <v>14437</v>
      </c>
      <c r="D77" s="678">
        <v>43.801577669902912</v>
      </c>
      <c r="E77" s="19">
        <v>2577</v>
      </c>
      <c r="F77" s="678">
        <v>7.8185679611650487</v>
      </c>
      <c r="G77" s="19">
        <v>14104</v>
      </c>
      <c r="H77" s="678">
        <v>42.791262135922331</v>
      </c>
      <c r="I77" s="19">
        <v>1179</v>
      </c>
      <c r="J77" s="678">
        <v>3.5770631067961163</v>
      </c>
      <c r="K77" s="19">
        <v>663</v>
      </c>
      <c r="L77" s="98">
        <v>2.0115291262135919</v>
      </c>
    </row>
    <row r="78" spans="1:12" ht="14.45" customHeight="1">
      <c r="A78" s="209" t="s">
        <v>95</v>
      </c>
      <c r="B78" s="837">
        <v>6708</v>
      </c>
      <c r="C78" s="22">
        <v>3331</v>
      </c>
      <c r="D78" s="677">
        <v>49.657125819916523</v>
      </c>
      <c r="E78" s="22">
        <v>769</v>
      </c>
      <c r="F78" s="677">
        <v>11.463923673225999</v>
      </c>
      <c r="G78" s="22">
        <v>2248</v>
      </c>
      <c r="H78" s="677">
        <v>33.512224209898626</v>
      </c>
      <c r="I78" s="22">
        <v>190</v>
      </c>
      <c r="J78" s="677">
        <v>2.8324388789505068</v>
      </c>
      <c r="K78" s="22">
        <v>170</v>
      </c>
      <c r="L78" s="97">
        <v>2.5342874180083479</v>
      </c>
    </row>
    <row r="79" spans="1:12" ht="14.45" customHeight="1">
      <c r="A79" s="210" t="s">
        <v>96</v>
      </c>
      <c r="B79" s="838">
        <v>30191</v>
      </c>
      <c r="C79" s="19">
        <v>7265</v>
      </c>
      <c r="D79" s="678">
        <v>24.063462621310986</v>
      </c>
      <c r="E79" s="19">
        <v>15180</v>
      </c>
      <c r="F79" s="678">
        <v>50.279884733861081</v>
      </c>
      <c r="G79" s="19">
        <v>7028</v>
      </c>
      <c r="H79" s="678">
        <v>23.278460468351494</v>
      </c>
      <c r="I79" s="19">
        <v>377</v>
      </c>
      <c r="J79" s="678">
        <v>1.2487165049186844</v>
      </c>
      <c r="K79" s="19">
        <v>341</v>
      </c>
      <c r="L79" s="18">
        <v>1.129475671557749</v>
      </c>
    </row>
    <row r="80" spans="1:12" ht="14.45" customHeight="1">
      <c r="A80" s="209" t="s">
        <v>97</v>
      </c>
      <c r="B80" s="837">
        <v>16111</v>
      </c>
      <c r="C80" s="22">
        <v>4015</v>
      </c>
      <c r="D80" s="677">
        <v>24.920861523182918</v>
      </c>
      <c r="E80" s="22">
        <v>7125</v>
      </c>
      <c r="F80" s="677">
        <v>44.224442927192605</v>
      </c>
      <c r="G80" s="22">
        <v>4514</v>
      </c>
      <c r="H80" s="677">
        <v>28.018124262925951</v>
      </c>
      <c r="I80" s="22">
        <v>279</v>
      </c>
      <c r="J80" s="677">
        <v>1.7317360809384892</v>
      </c>
      <c r="K80" s="22">
        <v>178</v>
      </c>
      <c r="L80" s="97">
        <v>1.1048352057600397</v>
      </c>
    </row>
    <row r="81" spans="1:12" ht="14.45" customHeight="1">
      <c r="A81" s="210" t="s">
        <v>98</v>
      </c>
      <c r="B81" s="838">
        <v>21039</v>
      </c>
      <c r="C81" s="19">
        <v>6883</v>
      </c>
      <c r="D81" s="678">
        <v>32.715433243024862</v>
      </c>
      <c r="E81" s="19">
        <v>5589</v>
      </c>
      <c r="F81" s="678">
        <v>26.56495080564666</v>
      </c>
      <c r="G81" s="19">
        <v>7158</v>
      </c>
      <c r="H81" s="678">
        <v>34.022529587908167</v>
      </c>
      <c r="I81" s="19">
        <v>861</v>
      </c>
      <c r="J81" s="678">
        <v>4.0923998288892056</v>
      </c>
      <c r="K81" s="19">
        <v>548</v>
      </c>
      <c r="L81" s="98">
        <v>2.6046865345311088</v>
      </c>
    </row>
    <row r="82" spans="1:12" ht="14.45" customHeight="1" thickBot="1">
      <c r="A82" s="209" t="s">
        <v>99</v>
      </c>
      <c r="B82" s="837">
        <v>15609</v>
      </c>
      <c r="C82" s="22">
        <v>6000</v>
      </c>
      <c r="D82" s="677">
        <v>38.439361906592353</v>
      </c>
      <c r="E82" s="22">
        <v>6757</v>
      </c>
      <c r="F82" s="677">
        <v>43.289128067140751</v>
      </c>
      <c r="G82" s="22">
        <v>2578</v>
      </c>
      <c r="H82" s="677">
        <v>16.516112499199178</v>
      </c>
      <c r="I82" s="22">
        <v>159</v>
      </c>
      <c r="J82" s="677">
        <v>1.0186430905246973</v>
      </c>
      <c r="K82" s="22">
        <v>115</v>
      </c>
      <c r="L82" s="21">
        <v>0.73675443654301997</v>
      </c>
    </row>
    <row r="83" spans="1:12" ht="14.45" customHeight="1">
      <c r="A83" s="211" t="s">
        <v>100</v>
      </c>
      <c r="B83" s="839">
        <v>511915</v>
      </c>
      <c r="C83" s="80">
        <v>221731</v>
      </c>
      <c r="D83" s="679">
        <v>43.314026742720955</v>
      </c>
      <c r="E83" s="70">
        <v>75871</v>
      </c>
      <c r="F83" s="679">
        <v>14.821015207602825</v>
      </c>
      <c r="G83" s="70">
        <v>164709</v>
      </c>
      <c r="H83" s="679">
        <v>32.175068126544446</v>
      </c>
      <c r="I83" s="70">
        <v>31037</v>
      </c>
      <c r="J83" s="679">
        <v>6.0629206020530759</v>
      </c>
      <c r="K83" s="70">
        <v>18567</v>
      </c>
      <c r="L83" s="24">
        <v>3.6269693210786951</v>
      </c>
    </row>
    <row r="84" spans="1:12" ht="14.45" customHeight="1">
      <c r="A84" s="212" t="s">
        <v>101</v>
      </c>
      <c r="B84" s="840">
        <v>125715</v>
      </c>
      <c r="C84" s="27">
        <v>39393</v>
      </c>
      <c r="D84" s="680">
        <v>31.335162868392789</v>
      </c>
      <c r="E84" s="27">
        <v>48960</v>
      </c>
      <c r="F84" s="680">
        <v>38.945233265720077</v>
      </c>
      <c r="G84" s="27">
        <v>33655</v>
      </c>
      <c r="H84" s="680">
        <v>26.770870620053294</v>
      </c>
      <c r="I84" s="27">
        <v>2173</v>
      </c>
      <c r="J84" s="680">
        <v>1.7285129061766695</v>
      </c>
      <c r="K84" s="27">
        <v>1534</v>
      </c>
      <c r="L84" s="99">
        <v>1.2202203396571611</v>
      </c>
    </row>
    <row r="85" spans="1:12" ht="14.45" customHeight="1">
      <c r="A85" s="214" t="s">
        <v>102</v>
      </c>
      <c r="B85" s="841">
        <v>637630</v>
      </c>
      <c r="C85" s="398">
        <v>261124</v>
      </c>
      <c r="D85" s="708">
        <v>40.952276398538338</v>
      </c>
      <c r="E85" s="398">
        <v>124831</v>
      </c>
      <c r="F85" s="708">
        <v>19.577341091228455</v>
      </c>
      <c r="G85" s="398">
        <v>198364</v>
      </c>
      <c r="H85" s="708">
        <v>31.109577654752758</v>
      </c>
      <c r="I85" s="398">
        <v>33210</v>
      </c>
      <c r="J85" s="708">
        <v>5.2083496698712421</v>
      </c>
      <c r="K85" s="398">
        <v>20101</v>
      </c>
      <c r="L85" s="423">
        <v>3.1524551856092091</v>
      </c>
    </row>
    <row r="86" spans="1:12" s="422" customFormat="1" ht="14.45" customHeight="1">
      <c r="A86" s="1150" t="s">
        <v>724</v>
      </c>
      <c r="B86" s="1150"/>
      <c r="C86" s="1150"/>
      <c r="D86" s="1150"/>
      <c r="E86" s="1150"/>
      <c r="F86" s="1150"/>
      <c r="G86" s="1150"/>
      <c r="H86" s="1150"/>
      <c r="I86" s="1150"/>
      <c r="J86" s="1150"/>
      <c r="K86" s="1150"/>
      <c r="L86" s="1150"/>
    </row>
    <row r="87" spans="1:12" s="422" customFormat="1" ht="22.5" customHeight="1">
      <c r="A87" s="1047" t="s">
        <v>725</v>
      </c>
      <c r="B87" s="1048"/>
      <c r="C87" s="1048"/>
      <c r="D87" s="1048"/>
      <c r="E87" s="1048"/>
      <c r="F87" s="1048"/>
      <c r="G87" s="1048"/>
      <c r="H87" s="1048"/>
      <c r="I87" s="1048"/>
      <c r="J87" s="1048"/>
      <c r="K87" s="1048"/>
      <c r="L87" s="1048"/>
    </row>
    <row r="89" spans="1:12" ht="24" customHeight="1">
      <c r="A89" s="1040">
        <v>2019</v>
      </c>
      <c r="B89" s="1040"/>
      <c r="C89" s="1040"/>
      <c r="D89" s="1040"/>
      <c r="E89" s="1040"/>
      <c r="F89" s="1040"/>
      <c r="G89" s="1040"/>
      <c r="H89" s="1040"/>
      <c r="I89" s="1040"/>
      <c r="J89" s="1040"/>
      <c r="K89" s="1040"/>
      <c r="L89" s="1040"/>
    </row>
    <row r="91" spans="1:12" ht="24" customHeight="1">
      <c r="A91" s="1209" t="s">
        <v>802</v>
      </c>
      <c r="B91" s="1209"/>
      <c r="C91" s="1209"/>
      <c r="D91" s="1209"/>
      <c r="E91" s="1209"/>
      <c r="F91" s="1209"/>
      <c r="G91" s="1209"/>
      <c r="H91" s="1209"/>
      <c r="I91" s="1209"/>
      <c r="J91" s="1209"/>
      <c r="K91" s="1209"/>
      <c r="L91" s="1209"/>
    </row>
    <row r="92" spans="1:12" ht="15.75" thickBot="1">
      <c r="A92" s="1250" t="s">
        <v>311</v>
      </c>
      <c r="B92" s="1049" t="s">
        <v>312</v>
      </c>
      <c r="C92" s="1051" t="s">
        <v>314</v>
      </c>
      <c r="D92" s="1051"/>
      <c r="E92" s="1051"/>
      <c r="F92" s="1051"/>
      <c r="G92" s="1051"/>
      <c r="H92" s="1051"/>
      <c r="I92" s="1051"/>
      <c r="J92" s="1051"/>
      <c r="K92" s="1051"/>
      <c r="L92" s="1052"/>
    </row>
    <row r="93" spans="1:12" ht="27.75" customHeight="1">
      <c r="A93" s="1251"/>
      <c r="B93" s="1050"/>
      <c r="C93" s="1053" t="s">
        <v>352</v>
      </c>
      <c r="D93" s="1053"/>
      <c r="E93" s="1053" t="s">
        <v>353</v>
      </c>
      <c r="F93" s="1053"/>
      <c r="G93" s="1053" t="s">
        <v>354</v>
      </c>
      <c r="H93" s="1053"/>
      <c r="I93" s="1053" t="s">
        <v>355</v>
      </c>
      <c r="J93" s="1053"/>
      <c r="K93" s="1053" t="s">
        <v>356</v>
      </c>
      <c r="L93" s="1063"/>
    </row>
    <row r="94" spans="1:12" ht="14.45" customHeight="1" thickBot="1">
      <c r="A94" s="1111"/>
      <c r="B94" s="1054" t="s">
        <v>313</v>
      </c>
      <c r="C94" s="1119"/>
      <c r="D94" s="739" t="s">
        <v>317</v>
      </c>
      <c r="E94" s="738" t="s">
        <v>313</v>
      </c>
      <c r="F94" s="739" t="s">
        <v>317</v>
      </c>
      <c r="G94" s="738" t="s">
        <v>313</v>
      </c>
      <c r="H94" s="739" t="s">
        <v>317</v>
      </c>
      <c r="I94" s="736" t="s">
        <v>313</v>
      </c>
      <c r="J94" s="737" t="s">
        <v>317</v>
      </c>
      <c r="K94" s="736" t="s">
        <v>313</v>
      </c>
      <c r="L94" s="879" t="s">
        <v>317</v>
      </c>
    </row>
    <row r="95" spans="1:12" ht="14.45" customHeight="1">
      <c r="A95" s="208" t="s">
        <v>84</v>
      </c>
      <c r="B95" s="836">
        <v>92336</v>
      </c>
      <c r="C95" s="69">
        <v>45865</v>
      </c>
      <c r="D95" s="676">
        <v>49.671850632472712</v>
      </c>
      <c r="E95" s="69">
        <v>7825</v>
      </c>
      <c r="F95" s="676">
        <v>8.4744844914226309</v>
      </c>
      <c r="G95" s="69">
        <v>25701</v>
      </c>
      <c r="H95" s="676">
        <v>27.834214174319875</v>
      </c>
      <c r="I95" s="69">
        <v>7869</v>
      </c>
      <c r="J95" s="880">
        <v>8.5221365447929305</v>
      </c>
      <c r="K95" s="92">
        <v>5076</v>
      </c>
      <c r="L95" s="96">
        <v>5.4973141569918562</v>
      </c>
    </row>
    <row r="96" spans="1:12" ht="14.45" customHeight="1">
      <c r="A96" s="209" t="s">
        <v>85</v>
      </c>
      <c r="B96" s="837">
        <v>91903</v>
      </c>
      <c r="C96" s="22">
        <v>36213</v>
      </c>
      <c r="D96" s="677">
        <v>39.403501517904751</v>
      </c>
      <c r="E96" s="22">
        <v>15619</v>
      </c>
      <c r="F96" s="677">
        <v>16.9950926520353</v>
      </c>
      <c r="G96" s="22">
        <v>28317</v>
      </c>
      <c r="H96" s="677">
        <v>30.811834216510885</v>
      </c>
      <c r="I96" s="22">
        <v>6828</v>
      </c>
      <c r="J96" s="677">
        <v>7.4295724840320778</v>
      </c>
      <c r="K96" s="22">
        <v>4926</v>
      </c>
      <c r="L96" s="97">
        <v>5.3599991295169911</v>
      </c>
    </row>
    <row r="97" spans="1:12" ht="14.45" customHeight="1">
      <c r="A97" s="210" t="s">
        <v>86</v>
      </c>
      <c r="B97" s="838">
        <v>32558</v>
      </c>
      <c r="C97" s="19">
        <v>13806</v>
      </c>
      <c r="D97" s="678">
        <v>42.404324589962528</v>
      </c>
      <c r="E97" s="19">
        <v>6482</v>
      </c>
      <c r="F97" s="678">
        <v>19.909085324651389</v>
      </c>
      <c r="G97" s="19">
        <v>11199</v>
      </c>
      <c r="H97" s="678">
        <v>34.397075987468519</v>
      </c>
      <c r="I97" s="19">
        <v>657</v>
      </c>
      <c r="J97" s="678">
        <v>2.0179372197309418</v>
      </c>
      <c r="K97" s="19">
        <v>414</v>
      </c>
      <c r="L97" s="18">
        <v>1.2715768781866208</v>
      </c>
    </row>
    <row r="98" spans="1:12" ht="14.45" customHeight="1">
      <c r="A98" s="209" t="s">
        <v>87</v>
      </c>
      <c r="B98" s="837">
        <v>17494</v>
      </c>
      <c r="C98" s="22">
        <v>3853</v>
      </c>
      <c r="D98" s="677">
        <v>22.02469418086201</v>
      </c>
      <c r="E98" s="22">
        <v>8373</v>
      </c>
      <c r="F98" s="677">
        <v>47.862124156853781</v>
      </c>
      <c r="G98" s="22">
        <v>4648</v>
      </c>
      <c r="H98" s="677">
        <v>26.569109408940207</v>
      </c>
      <c r="I98" s="22">
        <v>401</v>
      </c>
      <c r="J98" s="677">
        <v>2.2922144735337833</v>
      </c>
      <c r="K98" s="22">
        <v>219</v>
      </c>
      <c r="L98" s="97">
        <v>1.2518577798102206</v>
      </c>
    </row>
    <row r="99" spans="1:12" ht="14.45" customHeight="1">
      <c r="A99" s="210" t="s">
        <v>88</v>
      </c>
      <c r="B99" s="838">
        <v>5314</v>
      </c>
      <c r="C99" s="19">
        <v>1418</v>
      </c>
      <c r="D99" s="678">
        <v>26.684230334964244</v>
      </c>
      <c r="E99" s="19">
        <v>2081</v>
      </c>
      <c r="F99" s="678">
        <v>39.160707564922845</v>
      </c>
      <c r="G99" s="19">
        <v>1520</v>
      </c>
      <c r="H99" s="678">
        <v>28.603688370342489</v>
      </c>
      <c r="I99" s="19">
        <v>225</v>
      </c>
      <c r="J99" s="678">
        <v>4.2340986074520135</v>
      </c>
      <c r="K99" s="19">
        <v>70</v>
      </c>
      <c r="L99" s="18">
        <v>1.3172751223184043</v>
      </c>
    </row>
    <row r="100" spans="1:12" ht="14.45" customHeight="1">
      <c r="A100" s="209" t="s">
        <v>89</v>
      </c>
      <c r="B100" s="837">
        <v>16590</v>
      </c>
      <c r="C100" s="22">
        <v>6020</v>
      </c>
      <c r="D100" s="677">
        <v>36.286919831223628</v>
      </c>
      <c r="E100" s="22">
        <v>3545</v>
      </c>
      <c r="F100" s="677">
        <v>21.36829415310428</v>
      </c>
      <c r="G100" s="22">
        <v>5644</v>
      </c>
      <c r="H100" s="677">
        <v>34.020494273658827</v>
      </c>
      <c r="I100" s="22">
        <v>861</v>
      </c>
      <c r="J100" s="677">
        <v>5.1898734177215191</v>
      </c>
      <c r="K100" s="22">
        <v>520</v>
      </c>
      <c r="L100" s="97">
        <v>3.1344183242917421</v>
      </c>
    </row>
    <row r="101" spans="1:12" ht="14.45" customHeight="1">
      <c r="A101" s="210" t="s">
        <v>90</v>
      </c>
      <c r="B101" s="838">
        <v>49481</v>
      </c>
      <c r="C101" s="19">
        <v>18904</v>
      </c>
      <c r="D101" s="678">
        <v>38.204563367757324</v>
      </c>
      <c r="E101" s="19">
        <v>7115</v>
      </c>
      <c r="F101" s="678">
        <v>14.379256684383904</v>
      </c>
      <c r="G101" s="19">
        <v>18509</v>
      </c>
      <c r="H101" s="678">
        <v>37.4062771568885</v>
      </c>
      <c r="I101" s="19">
        <v>3559</v>
      </c>
      <c r="J101" s="678">
        <v>7.1926598088155043</v>
      </c>
      <c r="K101" s="19">
        <v>1394</v>
      </c>
      <c r="L101" s="98">
        <v>2.8172429821547667</v>
      </c>
    </row>
    <row r="102" spans="1:12" ht="14.45" customHeight="1">
      <c r="A102" s="209" t="s">
        <v>91</v>
      </c>
      <c r="B102" s="837">
        <v>10852</v>
      </c>
      <c r="C102" s="22">
        <v>3854</v>
      </c>
      <c r="D102" s="677">
        <v>35.514190932546995</v>
      </c>
      <c r="E102" s="22">
        <v>3914</v>
      </c>
      <c r="F102" s="677">
        <v>36.067084408403986</v>
      </c>
      <c r="G102" s="22">
        <v>2638</v>
      </c>
      <c r="H102" s="677">
        <v>24.308883155178769</v>
      </c>
      <c r="I102" s="22">
        <v>251</v>
      </c>
      <c r="J102" s="677">
        <v>2.3129377073350534</v>
      </c>
      <c r="K102" s="22">
        <v>195</v>
      </c>
      <c r="L102" s="97">
        <v>1.796903796535201</v>
      </c>
    </row>
    <row r="103" spans="1:12" ht="14.45" customHeight="1">
      <c r="A103" s="210" t="s">
        <v>92</v>
      </c>
      <c r="B103" s="838">
        <v>55097</v>
      </c>
      <c r="C103" s="19">
        <v>16302</v>
      </c>
      <c r="D103" s="678">
        <v>29.587817848521698</v>
      </c>
      <c r="E103" s="19">
        <v>15224</v>
      </c>
      <c r="F103" s="678">
        <v>27.631268490117428</v>
      </c>
      <c r="G103" s="19">
        <v>20289</v>
      </c>
      <c r="H103" s="678">
        <v>36.824146505254369</v>
      </c>
      <c r="I103" s="19">
        <v>2011</v>
      </c>
      <c r="J103" s="678">
        <v>3.6499264932754958</v>
      </c>
      <c r="K103" s="19">
        <v>1271</v>
      </c>
      <c r="L103" s="98">
        <v>2.3068406628310072</v>
      </c>
    </row>
    <row r="104" spans="1:12" ht="14.45" customHeight="1">
      <c r="A104" s="209" t="s">
        <v>93</v>
      </c>
      <c r="B104" s="837">
        <v>119264</v>
      </c>
      <c r="C104" s="22">
        <v>63204</v>
      </c>
      <c r="D104" s="677">
        <v>52.995036222162597</v>
      </c>
      <c r="E104" s="22">
        <v>11650</v>
      </c>
      <c r="F104" s="677">
        <v>9.7682452374563997</v>
      </c>
      <c r="G104" s="22">
        <v>35652</v>
      </c>
      <c r="H104" s="677">
        <v>29.893345854574726</v>
      </c>
      <c r="I104" s="22">
        <v>5706</v>
      </c>
      <c r="J104" s="677">
        <v>4.7843439763885165</v>
      </c>
      <c r="K104" s="22">
        <v>3052</v>
      </c>
      <c r="L104" s="97">
        <v>2.5590287094177624</v>
      </c>
    </row>
    <row r="105" spans="1:12" ht="14.45" customHeight="1">
      <c r="A105" s="210" t="s">
        <v>94</v>
      </c>
      <c r="B105" s="838">
        <v>31758</v>
      </c>
      <c r="C105" s="19">
        <v>14262</v>
      </c>
      <c r="D105" s="678">
        <v>44.908369544681655</v>
      </c>
      <c r="E105" s="19">
        <v>2383</v>
      </c>
      <c r="F105" s="678">
        <v>7.5036211348321684</v>
      </c>
      <c r="G105" s="19">
        <v>13488</v>
      </c>
      <c r="H105" s="678">
        <v>42.471188361987529</v>
      </c>
      <c r="I105" s="19">
        <v>1054</v>
      </c>
      <c r="J105" s="678">
        <v>3.3188487940046607</v>
      </c>
      <c r="K105" s="19">
        <v>571</v>
      </c>
      <c r="L105" s="98">
        <v>1.7979721644939859</v>
      </c>
    </row>
    <row r="106" spans="1:12" ht="14.45" customHeight="1">
      <c r="A106" s="209" t="s">
        <v>95</v>
      </c>
      <c r="B106" s="837">
        <v>6544</v>
      </c>
      <c r="C106" s="22">
        <v>3163</v>
      </c>
      <c r="D106" s="677">
        <v>48.334352078239604</v>
      </c>
      <c r="E106" s="22">
        <v>761</v>
      </c>
      <c r="F106" s="677">
        <v>11.628973105134474</v>
      </c>
      <c r="G106" s="22">
        <v>2251</v>
      </c>
      <c r="H106" s="677">
        <v>34.397921760391199</v>
      </c>
      <c r="I106" s="22">
        <v>175</v>
      </c>
      <c r="J106" s="677">
        <v>2.6742053789731051</v>
      </c>
      <c r="K106" s="22">
        <v>194</v>
      </c>
      <c r="L106" s="97">
        <v>2.9645476772616139</v>
      </c>
    </row>
    <row r="107" spans="1:12" ht="14.45" customHeight="1">
      <c r="A107" s="210" t="s">
        <v>96</v>
      </c>
      <c r="B107" s="838">
        <v>28820</v>
      </c>
      <c r="C107" s="19">
        <v>7098</v>
      </c>
      <c r="D107" s="678">
        <v>24.628730048577378</v>
      </c>
      <c r="E107" s="19">
        <v>14193</v>
      </c>
      <c r="F107" s="678">
        <v>49.247050659264403</v>
      </c>
      <c r="G107" s="19">
        <v>6905</v>
      </c>
      <c r="H107" s="678">
        <v>23.959056210964608</v>
      </c>
      <c r="I107" s="19">
        <v>374</v>
      </c>
      <c r="J107" s="678">
        <v>1.2977099236641221</v>
      </c>
      <c r="K107" s="19">
        <v>250</v>
      </c>
      <c r="L107" s="18">
        <v>0.86745315752949337</v>
      </c>
    </row>
    <row r="108" spans="1:12" ht="14.45" customHeight="1">
      <c r="A108" s="209" t="s">
        <v>97</v>
      </c>
      <c r="B108" s="837">
        <v>15985</v>
      </c>
      <c r="C108" s="22">
        <v>3781</v>
      </c>
      <c r="D108" s="677">
        <v>23.6</v>
      </c>
      <c r="E108" s="22">
        <v>6787</v>
      </c>
      <c r="F108" s="677">
        <v>42.458554895214263</v>
      </c>
      <c r="G108" s="22">
        <v>4951</v>
      </c>
      <c r="H108" s="677">
        <v>30.972786987801065</v>
      </c>
      <c r="I108" s="22">
        <v>303</v>
      </c>
      <c r="J108" s="677">
        <v>1.8955270566155771</v>
      </c>
      <c r="K108" s="22">
        <v>163</v>
      </c>
      <c r="L108" s="97">
        <v>1.019705974350954</v>
      </c>
    </row>
    <row r="109" spans="1:12" ht="14.45" customHeight="1">
      <c r="A109" s="210" t="s">
        <v>98</v>
      </c>
      <c r="B109" s="838">
        <v>20289</v>
      </c>
      <c r="C109" s="19">
        <v>6587</v>
      </c>
      <c r="D109" s="678">
        <v>32.465868204445755</v>
      </c>
      <c r="E109" s="19">
        <v>5263</v>
      </c>
      <c r="F109" s="678">
        <v>25.940164621223321</v>
      </c>
      <c r="G109" s="19">
        <v>7089</v>
      </c>
      <c r="H109" s="678">
        <v>34.940115333431912</v>
      </c>
      <c r="I109" s="19">
        <v>848</v>
      </c>
      <c r="J109" s="678">
        <v>4.1796047119128588</v>
      </c>
      <c r="K109" s="19">
        <v>502</v>
      </c>
      <c r="L109" s="98">
        <v>2.4742471289861503</v>
      </c>
    </row>
    <row r="110" spans="1:12" ht="14.45" customHeight="1" thickBot="1">
      <c r="A110" s="209" t="s">
        <v>99</v>
      </c>
      <c r="B110" s="837">
        <v>15415</v>
      </c>
      <c r="C110" s="22">
        <v>5844</v>
      </c>
      <c r="D110" s="677">
        <v>37.91112552708401</v>
      </c>
      <c r="E110" s="22">
        <v>6710</v>
      </c>
      <c r="F110" s="677">
        <v>43.529030165423286</v>
      </c>
      <c r="G110" s="22">
        <v>2585</v>
      </c>
      <c r="H110" s="677">
        <v>16.769380473564709</v>
      </c>
      <c r="I110" s="22">
        <v>169</v>
      </c>
      <c r="J110" s="677">
        <v>1.0963347388906908</v>
      </c>
      <c r="K110" s="22">
        <v>107</v>
      </c>
      <c r="L110" s="21">
        <v>0.69412909503730136</v>
      </c>
    </row>
    <row r="111" spans="1:12" ht="14.45" customHeight="1">
      <c r="A111" s="211" t="s">
        <v>100</v>
      </c>
      <c r="B111" s="839">
        <v>488576</v>
      </c>
      <c r="C111" s="80">
        <v>211938</v>
      </c>
      <c r="D111" s="679">
        <v>43.378716924286088</v>
      </c>
      <c r="E111" s="70">
        <v>71466</v>
      </c>
      <c r="F111" s="679">
        <v>14.627406995022268</v>
      </c>
      <c r="G111" s="70">
        <v>158460</v>
      </c>
      <c r="H111" s="679">
        <v>32.433029866387216</v>
      </c>
      <c r="I111" s="70">
        <v>29136</v>
      </c>
      <c r="J111" s="679">
        <v>5.9634529735394288</v>
      </c>
      <c r="K111" s="70">
        <v>17576</v>
      </c>
      <c r="L111" s="24">
        <v>3.5973932407649989</v>
      </c>
    </row>
    <row r="112" spans="1:12" ht="14.45" customHeight="1">
      <c r="A112" s="212" t="s">
        <v>101</v>
      </c>
      <c r="B112" s="840">
        <v>121124</v>
      </c>
      <c r="C112" s="27">
        <v>38236</v>
      </c>
      <c r="D112" s="680">
        <v>31.567649681318315</v>
      </c>
      <c r="E112" s="27">
        <v>46459</v>
      </c>
      <c r="F112" s="680">
        <v>38.356560219279416</v>
      </c>
      <c r="G112" s="27">
        <v>32926</v>
      </c>
      <c r="H112" s="680">
        <v>27.183712559030415</v>
      </c>
      <c r="I112" s="27">
        <v>2155</v>
      </c>
      <c r="J112" s="680">
        <v>1.7791684554671245</v>
      </c>
      <c r="K112" s="27">
        <v>1348</v>
      </c>
      <c r="L112" s="99">
        <v>1.1129090849047256</v>
      </c>
    </row>
    <row r="113" spans="1:12" ht="14.45" customHeight="1">
      <c r="A113" s="214" t="s">
        <v>102</v>
      </c>
      <c r="B113" s="841">
        <v>609700</v>
      </c>
      <c r="C113" s="398">
        <v>250174</v>
      </c>
      <c r="D113" s="708">
        <v>41.03231097260948</v>
      </c>
      <c r="E113" s="398">
        <v>117925</v>
      </c>
      <c r="F113" s="708">
        <v>19.341479416106282</v>
      </c>
      <c r="G113" s="398">
        <v>191386</v>
      </c>
      <c r="H113" s="708">
        <v>31.390191897654585</v>
      </c>
      <c r="I113" s="398">
        <v>31291</v>
      </c>
      <c r="J113" s="708">
        <v>5.1321961620469088</v>
      </c>
      <c r="K113" s="398">
        <v>18924</v>
      </c>
      <c r="L113" s="423">
        <v>3.1038215515827456</v>
      </c>
    </row>
    <row r="114" spans="1:12" ht="14.45" customHeight="1">
      <c r="A114" s="1162" t="s">
        <v>804</v>
      </c>
      <c r="B114" s="1162"/>
      <c r="C114" s="1162"/>
      <c r="D114" s="1162"/>
      <c r="E114" s="1162"/>
      <c r="F114" s="1162"/>
      <c r="G114" s="1162"/>
      <c r="H114" s="1162"/>
      <c r="I114" s="1162"/>
      <c r="J114" s="1162"/>
      <c r="K114" s="1162"/>
      <c r="L114" s="1162"/>
    </row>
    <row r="115" spans="1:12" ht="22.35" customHeight="1">
      <c r="A115" s="1047" t="s">
        <v>726</v>
      </c>
      <c r="B115" s="1048"/>
      <c r="C115" s="1048"/>
      <c r="D115" s="1048"/>
      <c r="E115" s="1048"/>
      <c r="F115" s="1048"/>
      <c r="G115" s="1048"/>
      <c r="H115" s="1048"/>
      <c r="I115" s="1048"/>
      <c r="J115" s="1048"/>
      <c r="K115" s="1048"/>
      <c r="L115" s="1048"/>
    </row>
    <row r="117" spans="1:12" ht="24" customHeight="1">
      <c r="A117" s="1040">
        <v>2018</v>
      </c>
      <c r="B117" s="1040"/>
      <c r="C117" s="1040"/>
      <c r="D117" s="1040"/>
      <c r="E117" s="1040"/>
      <c r="F117" s="1040"/>
      <c r="G117" s="1040"/>
      <c r="H117" s="1040"/>
      <c r="I117" s="1040"/>
      <c r="J117" s="1040"/>
      <c r="K117" s="1040"/>
      <c r="L117" s="1040"/>
    </row>
    <row r="119" spans="1:12" ht="18.600000000000001" customHeight="1">
      <c r="A119" s="1209" t="s">
        <v>803</v>
      </c>
      <c r="B119" s="1209"/>
      <c r="C119" s="1209"/>
      <c r="D119" s="1209"/>
      <c r="E119" s="1209"/>
      <c r="F119" s="1209"/>
      <c r="G119" s="1209"/>
      <c r="H119" s="1209"/>
      <c r="I119" s="1209"/>
      <c r="J119" s="1209"/>
      <c r="K119" s="1209"/>
      <c r="L119" s="1209"/>
    </row>
    <row r="120" spans="1:12" ht="15.75" thickBot="1">
      <c r="A120" s="1250" t="s">
        <v>311</v>
      </c>
      <c r="B120" s="1049" t="s">
        <v>312</v>
      </c>
      <c r="C120" s="1051" t="s">
        <v>314</v>
      </c>
      <c r="D120" s="1051"/>
      <c r="E120" s="1051"/>
      <c r="F120" s="1051"/>
      <c r="G120" s="1051"/>
      <c r="H120" s="1051"/>
      <c r="I120" s="1051"/>
      <c r="J120" s="1051"/>
      <c r="K120" s="1051"/>
      <c r="L120" s="1052"/>
    </row>
    <row r="121" spans="1:12" ht="27.75" customHeight="1">
      <c r="A121" s="1251"/>
      <c r="B121" s="1050"/>
      <c r="C121" s="1053" t="s">
        <v>352</v>
      </c>
      <c r="D121" s="1053"/>
      <c r="E121" s="1053" t="s">
        <v>353</v>
      </c>
      <c r="F121" s="1053"/>
      <c r="G121" s="1053" t="s">
        <v>354</v>
      </c>
      <c r="H121" s="1053"/>
      <c r="I121" s="1053" t="s">
        <v>355</v>
      </c>
      <c r="J121" s="1053"/>
      <c r="K121" s="1053" t="s">
        <v>356</v>
      </c>
      <c r="L121" s="1063"/>
    </row>
    <row r="122" spans="1:12" ht="14.45" customHeight="1" thickBot="1">
      <c r="A122" s="1111"/>
      <c r="B122" s="1054" t="s">
        <v>313</v>
      </c>
      <c r="C122" s="1119"/>
      <c r="D122" s="739" t="s">
        <v>317</v>
      </c>
      <c r="E122" s="738" t="s">
        <v>313</v>
      </c>
      <c r="F122" s="739" t="s">
        <v>317</v>
      </c>
      <c r="G122" s="738" t="s">
        <v>313</v>
      </c>
      <c r="H122" s="739" t="s">
        <v>317</v>
      </c>
      <c r="I122" s="736" t="s">
        <v>313</v>
      </c>
      <c r="J122" s="737" t="s">
        <v>317</v>
      </c>
      <c r="K122" s="736" t="s">
        <v>313</v>
      </c>
      <c r="L122" s="879" t="s">
        <v>317</v>
      </c>
    </row>
    <row r="123" spans="1:12" ht="14.45" customHeight="1">
      <c r="A123" s="208" t="s">
        <v>84</v>
      </c>
      <c r="B123" s="836">
        <v>89453</v>
      </c>
      <c r="C123" s="69">
        <v>44080</v>
      </c>
      <c r="D123" s="881">
        <v>49.277274099247649</v>
      </c>
      <c r="E123" s="69">
        <v>7490</v>
      </c>
      <c r="F123" s="881">
        <v>8.3731121370999286</v>
      </c>
      <c r="G123" s="69">
        <v>25384</v>
      </c>
      <c r="H123" s="881">
        <v>28.376913015773646</v>
      </c>
      <c r="I123" s="69">
        <v>7585</v>
      </c>
      <c r="J123" s="881">
        <v>8.4793131588655495</v>
      </c>
      <c r="K123" s="69">
        <v>4914</v>
      </c>
      <c r="L123" s="100">
        <v>5.4933875890132242</v>
      </c>
    </row>
    <row r="124" spans="1:12" ht="14.45" customHeight="1">
      <c r="A124" s="209" t="s">
        <v>85</v>
      </c>
      <c r="B124" s="837">
        <v>87737</v>
      </c>
      <c r="C124" s="22">
        <v>34951</v>
      </c>
      <c r="D124" s="882">
        <v>39.836101074803103</v>
      </c>
      <c r="E124" s="22">
        <v>14439</v>
      </c>
      <c r="F124" s="882">
        <v>16.457138949360019</v>
      </c>
      <c r="G124" s="22">
        <v>27053</v>
      </c>
      <c r="H124" s="882">
        <v>30.834197658912434</v>
      </c>
      <c r="I124" s="22">
        <v>6547</v>
      </c>
      <c r="J124" s="882">
        <v>7.4620741534358368</v>
      </c>
      <c r="K124" s="22">
        <v>4747</v>
      </c>
      <c r="L124" s="101">
        <v>5.4104881634886084</v>
      </c>
    </row>
    <row r="125" spans="1:12" ht="14.45" customHeight="1">
      <c r="A125" s="210" t="s">
        <v>86</v>
      </c>
      <c r="B125" s="838">
        <v>30545</v>
      </c>
      <c r="C125" s="19">
        <v>13470</v>
      </c>
      <c r="D125" s="883">
        <v>44.09887051890653</v>
      </c>
      <c r="E125" s="19">
        <v>6029</v>
      </c>
      <c r="F125" s="883">
        <v>19.738091340644949</v>
      </c>
      <c r="G125" s="19">
        <v>9999</v>
      </c>
      <c r="H125" s="883">
        <v>32.735308561139306</v>
      </c>
      <c r="I125" s="19">
        <v>649</v>
      </c>
      <c r="J125" s="883">
        <v>2.1247339990178427</v>
      </c>
      <c r="K125" s="19">
        <v>398</v>
      </c>
      <c r="L125" s="103">
        <v>1.3029955802913733</v>
      </c>
    </row>
    <row r="126" spans="1:12" ht="14.45" customHeight="1">
      <c r="A126" s="209" t="s">
        <v>87</v>
      </c>
      <c r="B126" s="837">
        <v>16761</v>
      </c>
      <c r="C126" s="22">
        <v>3695</v>
      </c>
      <c r="D126" s="882">
        <v>22.045224031979</v>
      </c>
      <c r="E126" s="22">
        <v>7981</v>
      </c>
      <c r="F126" s="882">
        <v>47.616490662848278</v>
      </c>
      <c r="G126" s="22">
        <v>4510</v>
      </c>
      <c r="H126" s="882">
        <v>26.907702404391149</v>
      </c>
      <c r="I126" s="22">
        <v>358</v>
      </c>
      <c r="J126" s="882">
        <v>2.1359107451822683</v>
      </c>
      <c r="K126" s="22">
        <v>217</v>
      </c>
      <c r="L126" s="101">
        <v>1.2946721555993079</v>
      </c>
    </row>
    <row r="127" spans="1:12" ht="14.45" customHeight="1">
      <c r="A127" s="210" t="s">
        <v>88</v>
      </c>
      <c r="B127" s="838">
        <v>4757</v>
      </c>
      <c r="C127" s="19">
        <v>1281</v>
      </c>
      <c r="D127" s="883">
        <v>26.928736598696656</v>
      </c>
      <c r="E127" s="19">
        <v>1865</v>
      </c>
      <c r="F127" s="883">
        <v>39.205381542989279</v>
      </c>
      <c r="G127" s="19">
        <v>1318</v>
      </c>
      <c r="H127" s="883">
        <v>27.706537733865883</v>
      </c>
      <c r="I127" s="19">
        <v>226</v>
      </c>
      <c r="J127" s="883">
        <v>4.7508934202228295</v>
      </c>
      <c r="K127" s="19">
        <v>67</v>
      </c>
      <c r="L127" s="103">
        <v>1.4084507042253522</v>
      </c>
    </row>
    <row r="128" spans="1:12" ht="14.45" customHeight="1">
      <c r="A128" s="209" t="s">
        <v>89</v>
      </c>
      <c r="B128" s="837">
        <v>15217</v>
      </c>
      <c r="C128" s="22">
        <v>5633</v>
      </c>
      <c r="D128" s="882">
        <v>37.017809029375044</v>
      </c>
      <c r="E128" s="22">
        <v>3181</v>
      </c>
      <c r="F128" s="882">
        <v>20.904251823618321</v>
      </c>
      <c r="G128" s="22">
        <v>5121</v>
      </c>
      <c r="H128" s="882">
        <v>33.653151081027801</v>
      </c>
      <c r="I128" s="22">
        <v>766</v>
      </c>
      <c r="J128" s="882">
        <v>5.0338437274101331</v>
      </c>
      <c r="K128" s="22">
        <v>516</v>
      </c>
      <c r="L128" s="101">
        <v>3.3909443385687061</v>
      </c>
    </row>
    <row r="129" spans="1:12" ht="14.45" customHeight="1">
      <c r="A129" s="210" t="s">
        <v>90</v>
      </c>
      <c r="B129" s="838">
        <v>47577</v>
      </c>
      <c r="C129" s="19">
        <v>18103</v>
      </c>
      <c r="D129" s="883">
        <v>38.049898059986972</v>
      </c>
      <c r="E129" s="19">
        <v>6685</v>
      </c>
      <c r="F129" s="883">
        <v>14.050906950837588</v>
      </c>
      <c r="G129" s="19">
        <v>18049</v>
      </c>
      <c r="H129" s="883">
        <v>37.936397839292098</v>
      </c>
      <c r="I129" s="19">
        <v>3407</v>
      </c>
      <c r="J129" s="883">
        <v>7.1610231834710047</v>
      </c>
      <c r="K129" s="19">
        <v>1333</v>
      </c>
      <c r="L129" s="102">
        <v>2.801773966412342</v>
      </c>
    </row>
    <row r="130" spans="1:12" ht="14.45" customHeight="1">
      <c r="A130" s="209" t="s">
        <v>91</v>
      </c>
      <c r="B130" s="837">
        <v>10582</v>
      </c>
      <c r="C130" s="22">
        <v>3798</v>
      </c>
      <c r="D130" s="882">
        <v>35.891135891135889</v>
      </c>
      <c r="E130" s="22">
        <v>3810</v>
      </c>
      <c r="F130" s="882">
        <v>36.004536004536</v>
      </c>
      <c r="G130" s="22">
        <v>2575</v>
      </c>
      <c r="H130" s="882">
        <v>24.333774333774333</v>
      </c>
      <c r="I130" s="22">
        <v>228</v>
      </c>
      <c r="J130" s="882">
        <v>2.1546021546021548</v>
      </c>
      <c r="K130" s="22">
        <v>171</v>
      </c>
      <c r="L130" s="101">
        <v>1.6159516159516158</v>
      </c>
    </row>
    <row r="131" spans="1:12" ht="14.45" customHeight="1">
      <c r="A131" s="210" t="s">
        <v>92</v>
      </c>
      <c r="B131" s="838">
        <v>52425</v>
      </c>
      <c r="C131" s="19">
        <v>15033</v>
      </c>
      <c r="D131" s="883">
        <v>28.675250357653791</v>
      </c>
      <c r="E131" s="19">
        <v>14207</v>
      </c>
      <c r="F131" s="883">
        <v>27.099666189794945</v>
      </c>
      <c r="G131" s="19">
        <v>19979</v>
      </c>
      <c r="H131" s="883">
        <v>38.109680495946591</v>
      </c>
      <c r="I131" s="19">
        <v>1952</v>
      </c>
      <c r="J131" s="883">
        <v>3.7234144015259893</v>
      </c>
      <c r="K131" s="19">
        <v>1254</v>
      </c>
      <c r="L131" s="102">
        <v>2.3919885550786839</v>
      </c>
    </row>
    <row r="132" spans="1:12" ht="14.45" customHeight="1">
      <c r="A132" s="209" t="s">
        <v>93</v>
      </c>
      <c r="B132" s="837">
        <v>114224</v>
      </c>
      <c r="C132" s="22">
        <v>60779</v>
      </c>
      <c r="D132" s="882">
        <v>53.210358593640564</v>
      </c>
      <c r="E132" s="22">
        <v>10985</v>
      </c>
      <c r="F132" s="882">
        <v>9.617068216837092</v>
      </c>
      <c r="G132" s="22">
        <v>34261</v>
      </c>
      <c r="H132" s="882">
        <v>29.994572068917215</v>
      </c>
      <c r="I132" s="22">
        <v>5400</v>
      </c>
      <c r="J132" s="882">
        <v>4.7275528785544196</v>
      </c>
      <c r="K132" s="22">
        <v>2799</v>
      </c>
      <c r="L132" s="101">
        <v>2.4504482420507077</v>
      </c>
    </row>
    <row r="133" spans="1:12" ht="14.45" customHeight="1">
      <c r="A133" s="210" t="s">
        <v>94</v>
      </c>
      <c r="B133" s="838">
        <v>30674</v>
      </c>
      <c r="C133" s="19">
        <v>13989</v>
      </c>
      <c r="D133" s="883">
        <v>45.605398709004369</v>
      </c>
      <c r="E133" s="19">
        <v>2265</v>
      </c>
      <c r="F133" s="883">
        <v>7.3841038012649145</v>
      </c>
      <c r="G133" s="19">
        <v>12993</v>
      </c>
      <c r="H133" s="883">
        <v>42.358349090434892</v>
      </c>
      <c r="I133" s="19">
        <v>920</v>
      </c>
      <c r="J133" s="883">
        <v>2.9992827802047337</v>
      </c>
      <c r="K133" s="19">
        <v>507</v>
      </c>
      <c r="L133" s="102">
        <v>1.6528656190910869</v>
      </c>
    </row>
    <row r="134" spans="1:12" ht="14.45" customHeight="1">
      <c r="A134" s="209" t="s">
        <v>95</v>
      </c>
      <c r="B134" s="837">
        <v>6396</v>
      </c>
      <c r="C134" s="22">
        <v>3091</v>
      </c>
      <c r="D134" s="882">
        <v>48.327079424640402</v>
      </c>
      <c r="E134" s="22">
        <v>695</v>
      </c>
      <c r="F134" s="882">
        <v>10.866166353971233</v>
      </c>
      <c r="G134" s="22">
        <v>2239</v>
      </c>
      <c r="H134" s="882">
        <v>35.006253908692933</v>
      </c>
      <c r="I134" s="22">
        <v>189</v>
      </c>
      <c r="J134" s="882">
        <v>2.9549718574108819</v>
      </c>
      <c r="K134" s="22">
        <v>182</v>
      </c>
      <c r="L134" s="101">
        <v>2.8455284552845526</v>
      </c>
    </row>
    <row r="135" spans="1:12" ht="14.45" customHeight="1">
      <c r="A135" s="210" t="s">
        <v>96</v>
      </c>
      <c r="B135" s="838">
        <v>27455</v>
      </c>
      <c r="C135" s="19">
        <v>6744</v>
      </c>
      <c r="D135" s="883">
        <v>24.56383172464032</v>
      </c>
      <c r="E135" s="19">
        <v>13348</v>
      </c>
      <c r="F135" s="883">
        <v>48.617738116918595</v>
      </c>
      <c r="G135" s="19">
        <v>6725</v>
      </c>
      <c r="H135" s="883">
        <v>24.494627572391188</v>
      </c>
      <c r="I135" s="19">
        <v>390</v>
      </c>
      <c r="J135" s="883">
        <v>1.4205062830085595</v>
      </c>
      <c r="K135" s="19">
        <v>248</v>
      </c>
      <c r="L135" s="103">
        <v>0.90329630304134045</v>
      </c>
    </row>
    <row r="136" spans="1:12" ht="14.45" customHeight="1">
      <c r="A136" s="209" t="s">
        <v>97</v>
      </c>
      <c r="B136" s="837">
        <v>15665</v>
      </c>
      <c r="C136" s="22">
        <v>3810</v>
      </c>
      <c r="D136" s="882">
        <v>24.321736354931375</v>
      </c>
      <c r="E136" s="22">
        <v>6663</v>
      </c>
      <c r="F136" s="882">
        <v>42.534312160868176</v>
      </c>
      <c r="G136" s="22">
        <v>4685</v>
      </c>
      <c r="H136" s="882">
        <v>29.90743696137887</v>
      </c>
      <c r="I136" s="22">
        <v>334</v>
      </c>
      <c r="J136" s="882">
        <v>2.1321417172039578</v>
      </c>
      <c r="K136" s="22">
        <v>173</v>
      </c>
      <c r="L136" s="101">
        <v>1.104372805617619</v>
      </c>
    </row>
    <row r="137" spans="1:12" ht="14.45" customHeight="1">
      <c r="A137" s="210" t="s">
        <v>98</v>
      </c>
      <c r="B137" s="838">
        <v>19310</v>
      </c>
      <c r="C137" s="19">
        <v>6253</v>
      </c>
      <c r="D137" s="883">
        <v>32.382185396167792</v>
      </c>
      <c r="E137" s="19">
        <v>4976</v>
      </c>
      <c r="F137" s="883">
        <v>25.769031589849817</v>
      </c>
      <c r="G137" s="19">
        <v>6757</v>
      </c>
      <c r="H137" s="883">
        <v>34.992232004142934</v>
      </c>
      <c r="I137" s="19">
        <v>848</v>
      </c>
      <c r="J137" s="883">
        <v>4.3915069911962714</v>
      </c>
      <c r="K137" s="19">
        <v>476</v>
      </c>
      <c r="L137" s="102">
        <v>2.4650440186431899</v>
      </c>
    </row>
    <row r="138" spans="1:12" ht="14.45" customHeight="1" thickBot="1">
      <c r="A138" s="209" t="s">
        <v>99</v>
      </c>
      <c r="B138" s="837">
        <v>15199</v>
      </c>
      <c r="C138" s="22">
        <v>5774</v>
      </c>
      <c r="D138" s="882">
        <v>37.989341404039742</v>
      </c>
      <c r="E138" s="22">
        <v>6524</v>
      </c>
      <c r="F138" s="882">
        <v>42.923876570827026</v>
      </c>
      <c r="G138" s="22">
        <v>2603</v>
      </c>
      <c r="H138" s="882">
        <v>17.126126718863084</v>
      </c>
      <c r="I138" s="22">
        <v>172</v>
      </c>
      <c r="J138" s="882">
        <v>1.1316533982498849</v>
      </c>
      <c r="K138" s="22">
        <v>126</v>
      </c>
      <c r="L138" s="104">
        <v>0.82900190802026463</v>
      </c>
    </row>
    <row r="139" spans="1:12" ht="14.45" customHeight="1">
      <c r="A139" s="211" t="s">
        <v>100</v>
      </c>
      <c r="B139" s="839">
        <v>467770</v>
      </c>
      <c r="C139" s="70">
        <v>203193</v>
      </c>
      <c r="D139" s="884">
        <v>43.438655749620544</v>
      </c>
      <c r="E139" s="70">
        <v>66788</v>
      </c>
      <c r="F139" s="884">
        <v>14.277957115676507</v>
      </c>
      <c r="G139" s="70">
        <v>153154</v>
      </c>
      <c r="H139" s="884">
        <v>32.741304487248009</v>
      </c>
      <c r="I139" s="70">
        <v>27840</v>
      </c>
      <c r="J139" s="884">
        <v>5.9516429014259149</v>
      </c>
      <c r="K139" s="70">
        <v>16795</v>
      </c>
      <c r="L139" s="105">
        <v>3.5904397460290309</v>
      </c>
    </row>
    <row r="140" spans="1:12" ht="14.45" customHeight="1">
      <c r="A140" s="212" t="s">
        <v>101</v>
      </c>
      <c r="B140" s="840">
        <v>116207</v>
      </c>
      <c r="C140" s="675">
        <v>37291</v>
      </c>
      <c r="D140" s="885">
        <v>32.090149474644384</v>
      </c>
      <c r="E140" s="27">
        <v>44355</v>
      </c>
      <c r="F140" s="885">
        <v>38.168957119622746</v>
      </c>
      <c r="G140" s="27">
        <v>31097</v>
      </c>
      <c r="H140" s="885">
        <v>26.76000585162684</v>
      </c>
      <c r="I140" s="27">
        <v>2131</v>
      </c>
      <c r="J140" s="885">
        <v>1.8337965871247</v>
      </c>
      <c r="K140" s="27">
        <v>1333</v>
      </c>
      <c r="L140" s="106">
        <v>1.1470909669813349</v>
      </c>
    </row>
    <row r="141" spans="1:12" ht="14.45" customHeight="1">
      <c r="A141" s="214" t="s">
        <v>102</v>
      </c>
      <c r="B141" s="841">
        <v>583977</v>
      </c>
      <c r="C141" s="398">
        <v>240484</v>
      </c>
      <c r="D141" s="886">
        <v>41.180388953674544</v>
      </c>
      <c r="E141" s="398">
        <v>111143</v>
      </c>
      <c r="F141" s="886">
        <v>19.032085167737769</v>
      </c>
      <c r="G141" s="398">
        <v>184251</v>
      </c>
      <c r="H141" s="886">
        <v>31.55107136068715</v>
      </c>
      <c r="I141" s="398">
        <v>29971</v>
      </c>
      <c r="J141" s="886">
        <v>5.1322226731532234</v>
      </c>
      <c r="K141" s="398">
        <v>18128</v>
      </c>
      <c r="L141" s="424">
        <v>3.1042318447473103</v>
      </c>
    </row>
    <row r="142" spans="1:12" ht="14.45" customHeight="1">
      <c r="A142" s="1150" t="s">
        <v>732</v>
      </c>
      <c r="B142" s="1150"/>
      <c r="C142" s="1150"/>
      <c r="D142" s="1150"/>
      <c r="E142" s="1150"/>
      <c r="F142" s="1150"/>
      <c r="G142" s="1150"/>
      <c r="H142" s="1150"/>
      <c r="I142" s="1150"/>
      <c r="J142" s="1150"/>
      <c r="K142" s="1150"/>
      <c r="L142" s="1150"/>
    </row>
    <row r="143" spans="1:12" ht="22.5" customHeight="1">
      <c r="A143" s="1047" t="s">
        <v>727</v>
      </c>
      <c r="B143" s="1047"/>
      <c r="C143" s="1047"/>
      <c r="D143" s="1047"/>
      <c r="E143" s="1047"/>
      <c r="F143" s="1047"/>
      <c r="G143" s="1047"/>
      <c r="H143" s="1047"/>
      <c r="I143" s="1047"/>
      <c r="J143" s="1047"/>
      <c r="K143" s="1047"/>
      <c r="L143" s="1047"/>
    </row>
  </sheetData>
  <mergeCells count="67">
    <mergeCell ref="A3:L3"/>
    <mergeCell ref="A6:A8"/>
    <mergeCell ref="B6:B7"/>
    <mergeCell ref="C6:L6"/>
    <mergeCell ref="C7:D7"/>
    <mergeCell ref="E7:F7"/>
    <mergeCell ref="G7:H7"/>
    <mergeCell ref="I7:J7"/>
    <mergeCell ref="K7:L7"/>
    <mergeCell ref="A5:L5"/>
    <mergeCell ref="A59:L59"/>
    <mergeCell ref="B8:C8"/>
    <mergeCell ref="A28:L28"/>
    <mergeCell ref="A30:L30"/>
    <mergeCell ref="A32:L32"/>
    <mergeCell ref="A35:A37"/>
    <mergeCell ref="B35:B36"/>
    <mergeCell ref="C35:L35"/>
    <mergeCell ref="C36:D36"/>
    <mergeCell ref="E36:F36"/>
    <mergeCell ref="G36:H36"/>
    <mergeCell ref="I36:J36"/>
    <mergeCell ref="K36:L36"/>
    <mergeCell ref="B37:C37"/>
    <mergeCell ref="A57:L57"/>
    <mergeCell ref="A34:L34"/>
    <mergeCell ref="B92:B93"/>
    <mergeCell ref="C92:L92"/>
    <mergeCell ref="C93:D93"/>
    <mergeCell ref="E93:F93"/>
    <mergeCell ref="B64:B65"/>
    <mergeCell ref="C64:L64"/>
    <mergeCell ref="C65:D65"/>
    <mergeCell ref="E65:F65"/>
    <mergeCell ref="G65:H65"/>
    <mergeCell ref="I65:J65"/>
    <mergeCell ref="K65:L65"/>
    <mergeCell ref="A91:L91"/>
    <mergeCell ref="B122:C122"/>
    <mergeCell ref="A142:L142"/>
    <mergeCell ref="A143:L143"/>
    <mergeCell ref="A117:L117"/>
    <mergeCell ref="A120:A122"/>
    <mergeCell ref="B120:B121"/>
    <mergeCell ref="C120:L120"/>
    <mergeCell ref="C121:D121"/>
    <mergeCell ref="E121:F121"/>
    <mergeCell ref="G121:H121"/>
    <mergeCell ref="I121:J121"/>
    <mergeCell ref="K121:L121"/>
    <mergeCell ref="A119:L119"/>
    <mergeCell ref="A29:L29"/>
    <mergeCell ref="A58:L58"/>
    <mergeCell ref="A115:L115"/>
    <mergeCell ref="G93:H93"/>
    <mergeCell ref="I93:J93"/>
    <mergeCell ref="K93:L93"/>
    <mergeCell ref="B94:C94"/>
    <mergeCell ref="B66:C66"/>
    <mergeCell ref="A86:L86"/>
    <mergeCell ref="A87:L87"/>
    <mergeCell ref="A89:L89"/>
    <mergeCell ref="A114:L114"/>
    <mergeCell ref="A61:L61"/>
    <mergeCell ref="A64:A66"/>
    <mergeCell ref="A63:L63"/>
    <mergeCell ref="A92:A94"/>
  </mergeCells>
  <hyperlinks>
    <hyperlink ref="A1" location="Inhalt!A1" display="Zurück zum Inhalt" xr:uid="{00000000-0004-0000-1F00-000000000000}"/>
  </hyperlinks>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Tabelle28"/>
  <dimension ref="A1:H148"/>
  <sheetViews>
    <sheetView zoomScale="80" zoomScaleNormal="80" workbookViewId="0">
      <pane xSplit="1" topLeftCell="B1" activePane="topRight" state="frozen"/>
      <selection pane="topRight"/>
    </sheetView>
  </sheetViews>
  <sheetFormatPr baseColWidth="10" defaultColWidth="11.625" defaultRowHeight="15"/>
  <cols>
    <col min="1" max="1" width="23.5" style="641" customWidth="1"/>
    <col min="2" max="6" width="11.125" style="641" customWidth="1"/>
    <col min="7" max="16384" width="11.625" style="641"/>
  </cols>
  <sheetData>
    <row r="1" spans="1:8" ht="14.25" customHeight="1">
      <c r="A1" s="488" t="s">
        <v>688</v>
      </c>
      <c r="D1" s="642"/>
      <c r="F1" s="642"/>
    </row>
    <row r="3" spans="1:8" ht="24" customHeight="1">
      <c r="A3" s="1264">
        <v>2022</v>
      </c>
      <c r="B3" s="1264"/>
      <c r="C3" s="1264"/>
      <c r="D3" s="1264"/>
      <c r="E3" s="1264"/>
      <c r="F3" s="1264"/>
    </row>
    <row r="5" spans="1:8" ht="39.950000000000003" customHeight="1">
      <c r="A5" s="1265" t="s">
        <v>841</v>
      </c>
      <c r="B5" s="1265"/>
      <c r="C5" s="1265"/>
      <c r="D5" s="1265"/>
      <c r="E5" s="1265"/>
      <c r="F5" s="1265"/>
    </row>
    <row r="6" spans="1:8">
      <c r="A6" s="1266" t="s">
        <v>311</v>
      </c>
      <c r="B6" s="1269" t="s">
        <v>312</v>
      </c>
      <c r="C6" s="1271" t="s">
        <v>314</v>
      </c>
      <c r="D6" s="1272"/>
      <c r="E6" s="1272"/>
      <c r="F6" s="1273"/>
    </row>
    <row r="7" spans="1:8">
      <c r="A7" s="1267"/>
      <c r="B7" s="1270"/>
      <c r="C7" s="1271" t="s">
        <v>357</v>
      </c>
      <c r="D7" s="1274"/>
      <c r="E7" s="1271" t="s">
        <v>358</v>
      </c>
      <c r="F7" s="1273"/>
    </row>
    <row r="8" spans="1:8" ht="14.45" customHeight="1" thickBot="1">
      <c r="A8" s="1268"/>
      <c r="B8" s="1275" t="s">
        <v>313</v>
      </c>
      <c r="C8" s="1276"/>
      <c r="D8" s="887" t="s">
        <v>317</v>
      </c>
      <c r="E8" s="888" t="s">
        <v>313</v>
      </c>
      <c r="F8" s="889" t="s">
        <v>317</v>
      </c>
    </row>
    <row r="9" spans="1:8" ht="14.45" customHeight="1">
      <c r="A9" s="149" t="s">
        <v>84</v>
      </c>
      <c r="B9" s="11">
        <v>96788</v>
      </c>
      <c r="C9" s="890">
        <v>84839</v>
      </c>
      <c r="D9" s="898">
        <v>87.654461296854976</v>
      </c>
      <c r="E9" s="897">
        <v>11949</v>
      </c>
      <c r="F9" s="425">
        <v>12.345538703145017</v>
      </c>
      <c r="G9" s="643"/>
      <c r="H9" s="644"/>
    </row>
    <row r="10" spans="1:8" ht="14.45" customHeight="1">
      <c r="A10" s="150" t="s">
        <v>85</v>
      </c>
      <c r="B10" s="12">
        <v>95294</v>
      </c>
      <c r="C10" s="108">
        <v>82402</v>
      </c>
      <c r="D10" s="899">
        <v>86.47134132264361</v>
      </c>
      <c r="E10" s="108">
        <v>12892</v>
      </c>
      <c r="F10" s="426">
        <v>13.528658677356391</v>
      </c>
      <c r="G10" s="643"/>
      <c r="H10" s="644"/>
    </row>
    <row r="11" spans="1:8" ht="14.45" customHeight="1">
      <c r="A11" s="151" t="s">
        <v>86</v>
      </c>
      <c r="B11" s="13">
        <v>34392</v>
      </c>
      <c r="C11" s="891">
        <v>28422</v>
      </c>
      <c r="D11" s="900">
        <v>82.641311933007671</v>
      </c>
      <c r="E11" s="891">
        <v>5970</v>
      </c>
      <c r="F11" s="427">
        <v>17.358688066992325</v>
      </c>
      <c r="G11" s="643"/>
      <c r="H11" s="644"/>
    </row>
    <row r="12" spans="1:8" ht="14.45" customHeight="1">
      <c r="A12" s="150" t="s">
        <v>87</v>
      </c>
      <c r="B12" s="12">
        <v>18793</v>
      </c>
      <c r="C12" s="108">
        <v>17127</v>
      </c>
      <c r="D12" s="899">
        <v>91.134997073378386</v>
      </c>
      <c r="E12" s="108">
        <v>1666</v>
      </c>
      <c r="F12" s="426">
        <v>8.8650029266216137</v>
      </c>
      <c r="G12" s="643"/>
      <c r="H12" s="644"/>
    </row>
    <row r="13" spans="1:8" ht="14.45" customHeight="1">
      <c r="A13" s="151" t="s">
        <v>88</v>
      </c>
      <c r="B13" s="13">
        <v>5460</v>
      </c>
      <c r="C13" s="891">
        <v>5002</v>
      </c>
      <c r="D13" s="900">
        <v>91.611721611721606</v>
      </c>
      <c r="E13" s="891">
        <v>458</v>
      </c>
      <c r="F13" s="427">
        <v>8.3882783882783887</v>
      </c>
      <c r="G13" s="643"/>
      <c r="H13" s="644"/>
    </row>
    <row r="14" spans="1:8" ht="14.45" customHeight="1">
      <c r="A14" s="150" t="s">
        <v>89</v>
      </c>
      <c r="B14" s="896">
        <v>17403</v>
      </c>
      <c r="C14" s="108">
        <v>15453</v>
      </c>
      <c r="D14" s="899">
        <v>88.795035338734706</v>
      </c>
      <c r="E14" s="108">
        <v>1950</v>
      </c>
      <c r="F14" s="426">
        <v>11.204964661265299</v>
      </c>
      <c r="G14" s="643"/>
      <c r="H14" s="644"/>
    </row>
    <row r="15" spans="1:8" ht="14.45" customHeight="1">
      <c r="A15" s="151" t="s">
        <v>90</v>
      </c>
      <c r="B15" s="13">
        <v>50503</v>
      </c>
      <c r="C15" s="891">
        <v>42520</v>
      </c>
      <c r="D15" s="900">
        <v>84.193018236540397</v>
      </c>
      <c r="E15" s="891">
        <v>7983</v>
      </c>
      <c r="F15" s="427">
        <v>15.806981763459596</v>
      </c>
      <c r="G15" s="643"/>
      <c r="H15" s="644"/>
    </row>
    <row r="16" spans="1:8" ht="14.45" customHeight="1">
      <c r="A16" s="150" t="s">
        <v>91</v>
      </c>
      <c r="B16" s="896">
        <v>11015</v>
      </c>
      <c r="C16" s="108" t="s">
        <v>318</v>
      </c>
      <c r="D16" s="899" t="s">
        <v>318</v>
      </c>
      <c r="E16" s="108" t="s">
        <v>318</v>
      </c>
      <c r="F16" s="426" t="s">
        <v>318</v>
      </c>
      <c r="G16" s="643"/>
      <c r="H16" s="644"/>
    </row>
    <row r="17" spans="1:8" ht="14.45" customHeight="1">
      <c r="A17" s="151" t="s">
        <v>92</v>
      </c>
      <c r="B17" s="13">
        <v>62186</v>
      </c>
      <c r="C17" s="891">
        <v>55941</v>
      </c>
      <c r="D17" s="900">
        <v>89.957546714694629</v>
      </c>
      <c r="E17" s="891">
        <v>6245</v>
      </c>
      <c r="F17" s="427">
        <v>10.042453285305374</v>
      </c>
      <c r="G17" s="643"/>
      <c r="H17" s="644"/>
    </row>
    <row r="18" spans="1:8" ht="14.45" customHeight="1">
      <c r="A18" s="150" t="s">
        <v>93</v>
      </c>
      <c r="B18" s="12">
        <v>122758</v>
      </c>
      <c r="C18" s="108">
        <v>105271</v>
      </c>
      <c r="D18" s="899">
        <v>85.754899884325255</v>
      </c>
      <c r="E18" s="108">
        <v>17487</v>
      </c>
      <c r="F18" s="426">
        <v>14.245100115674742</v>
      </c>
      <c r="G18" s="643"/>
      <c r="H18" s="644"/>
    </row>
    <row r="19" spans="1:8" ht="14.45" customHeight="1">
      <c r="A19" s="151" t="s">
        <v>94</v>
      </c>
      <c r="B19" s="13">
        <v>31338</v>
      </c>
      <c r="C19" s="891">
        <v>26501</v>
      </c>
      <c r="D19" s="900">
        <v>84.565064777586315</v>
      </c>
      <c r="E19" s="891">
        <v>4837</v>
      </c>
      <c r="F19" s="427">
        <v>15.434935222413685</v>
      </c>
      <c r="G19" s="643"/>
      <c r="H19" s="644"/>
    </row>
    <row r="20" spans="1:8" ht="14.45" customHeight="1">
      <c r="A20" s="150" t="s">
        <v>95</v>
      </c>
      <c r="B20" s="12">
        <v>6443</v>
      </c>
      <c r="C20" s="108">
        <v>5625</v>
      </c>
      <c r="D20" s="899">
        <v>87.304050907962136</v>
      </c>
      <c r="E20" s="108">
        <v>818</v>
      </c>
      <c r="F20" s="426">
        <v>12.695949092037873</v>
      </c>
      <c r="G20" s="643"/>
      <c r="H20" s="644"/>
    </row>
    <row r="21" spans="1:8" ht="14.45" customHeight="1">
      <c r="A21" s="151" t="s">
        <v>96</v>
      </c>
      <c r="B21" s="13">
        <v>29928</v>
      </c>
      <c r="C21" s="891">
        <v>27066</v>
      </c>
      <c r="D21" s="900">
        <v>90.437048917401768</v>
      </c>
      <c r="E21" s="891">
        <v>2862</v>
      </c>
      <c r="F21" s="427">
        <v>9.5629510825982358</v>
      </c>
      <c r="G21" s="643"/>
      <c r="H21" s="644"/>
    </row>
    <row r="22" spans="1:8" ht="14.45" customHeight="1">
      <c r="A22" s="150" t="s">
        <v>97</v>
      </c>
      <c r="B22" s="12">
        <v>15756</v>
      </c>
      <c r="C22" s="108">
        <v>14495</v>
      </c>
      <c r="D22" s="899">
        <v>91.996699669967001</v>
      </c>
      <c r="E22" s="108">
        <v>1261</v>
      </c>
      <c r="F22" s="426">
        <v>8.003300330033003</v>
      </c>
      <c r="G22" s="643"/>
      <c r="H22" s="644"/>
    </row>
    <row r="23" spans="1:8" ht="14.45" customHeight="1">
      <c r="A23" s="151" t="s">
        <v>98</v>
      </c>
      <c r="B23" s="13">
        <v>22231</v>
      </c>
      <c r="C23" s="891">
        <v>19994</v>
      </c>
      <c r="D23" s="900">
        <v>89.937474697494494</v>
      </c>
      <c r="E23" s="891">
        <v>2237</v>
      </c>
      <c r="F23" s="427">
        <v>10.062525302505509</v>
      </c>
      <c r="G23" s="643"/>
      <c r="H23" s="644"/>
    </row>
    <row r="24" spans="1:8" ht="14.45" customHeight="1" thickBot="1">
      <c r="A24" s="152" t="s">
        <v>99</v>
      </c>
      <c r="B24" s="896">
        <v>15448</v>
      </c>
      <c r="C24" s="892" t="s">
        <v>318</v>
      </c>
      <c r="D24" s="901" t="s">
        <v>318</v>
      </c>
      <c r="E24" s="892" t="s">
        <v>318</v>
      </c>
      <c r="F24" s="428" t="s">
        <v>318</v>
      </c>
      <c r="G24" s="643"/>
      <c r="H24" s="644"/>
    </row>
    <row r="25" spans="1:8" ht="14.45" customHeight="1">
      <c r="A25" s="166" t="s">
        <v>100</v>
      </c>
      <c r="B25" s="15">
        <v>510404</v>
      </c>
      <c r="C25" s="893">
        <v>443548</v>
      </c>
      <c r="D25" s="902">
        <v>86.901356572440662</v>
      </c>
      <c r="E25" s="893">
        <v>66856</v>
      </c>
      <c r="F25" s="429">
        <v>13.098643427559345</v>
      </c>
      <c r="G25" s="643"/>
      <c r="H25" s="644"/>
    </row>
    <row r="26" spans="1:8" ht="14.45" customHeight="1">
      <c r="A26" s="166" t="s">
        <v>101</v>
      </c>
      <c r="B26" s="16">
        <v>125332</v>
      </c>
      <c r="C26" s="894">
        <v>111745</v>
      </c>
      <c r="D26" s="903">
        <v>89.159193182906208</v>
      </c>
      <c r="E26" s="894">
        <v>13587</v>
      </c>
      <c r="F26" s="429">
        <v>10.840806817093799</v>
      </c>
      <c r="G26" s="643"/>
      <c r="H26" s="644"/>
    </row>
    <row r="27" spans="1:8" ht="14.45" customHeight="1">
      <c r="A27" s="167" t="s">
        <v>102</v>
      </c>
      <c r="B27" s="156">
        <v>635736</v>
      </c>
      <c r="C27" s="895">
        <v>555293</v>
      </c>
      <c r="D27" s="904">
        <v>87.34647715403878</v>
      </c>
      <c r="E27" s="895">
        <v>80443</v>
      </c>
      <c r="F27" s="430">
        <v>12.653522845961215</v>
      </c>
      <c r="G27" s="643"/>
      <c r="H27" s="644"/>
    </row>
    <row r="28" spans="1:8" ht="14.45" customHeight="1">
      <c r="A28" s="1252" t="s">
        <v>805</v>
      </c>
      <c r="B28" s="1252"/>
      <c r="C28" s="1252"/>
      <c r="D28" s="1252"/>
      <c r="E28" s="1252"/>
      <c r="F28" s="1252"/>
    </row>
    <row r="29" spans="1:8" ht="26.45" customHeight="1">
      <c r="A29" s="1252" t="s">
        <v>806</v>
      </c>
      <c r="B29" s="1252"/>
      <c r="C29" s="1252"/>
      <c r="D29" s="1252"/>
      <c r="E29" s="1252"/>
      <c r="F29" s="1252"/>
    </row>
    <row r="30" spans="1:8" ht="14.25" customHeight="1">
      <c r="A30" s="1252" t="s">
        <v>728</v>
      </c>
      <c r="B30" s="1252"/>
      <c r="C30" s="1252"/>
      <c r="D30" s="1252"/>
      <c r="E30" s="1252"/>
      <c r="F30" s="1252"/>
    </row>
    <row r="31" spans="1:8" ht="37.5" customHeight="1">
      <c r="A31" s="1252" t="s">
        <v>722</v>
      </c>
      <c r="B31" s="1252"/>
      <c r="C31" s="1252"/>
      <c r="D31" s="1252"/>
      <c r="E31" s="1252"/>
      <c r="F31" s="1252"/>
      <c r="G31" s="645"/>
    </row>
    <row r="32" spans="1:8" ht="15" customHeight="1">
      <c r="A32" s="200"/>
      <c r="B32" s="200"/>
      <c r="C32" s="200"/>
      <c r="D32" s="200"/>
      <c r="E32" s="200"/>
      <c r="F32" s="200"/>
      <c r="G32" s="645"/>
    </row>
    <row r="33" spans="1:7" ht="24" customHeight="1">
      <c r="A33" s="1264">
        <v>2021</v>
      </c>
      <c r="B33" s="1264"/>
      <c r="C33" s="1264"/>
      <c r="D33" s="1264"/>
      <c r="E33" s="1264"/>
      <c r="F33" s="1264"/>
    </row>
    <row r="34" spans="1:7">
      <c r="A34" s="143"/>
      <c r="D34" s="642"/>
      <c r="F34" s="642"/>
    </row>
    <row r="35" spans="1:7" ht="37.5" customHeight="1">
      <c r="A35" s="1263" t="s">
        <v>807</v>
      </c>
      <c r="B35" s="1263"/>
      <c r="C35" s="1263"/>
      <c r="D35" s="1263"/>
      <c r="E35" s="1263"/>
      <c r="F35" s="1263"/>
    </row>
    <row r="36" spans="1:7" ht="30" customHeight="1" thickBot="1">
      <c r="A36" s="1253" t="s">
        <v>311</v>
      </c>
      <c r="B36" s="1255" t="s">
        <v>312</v>
      </c>
      <c r="C36" s="1257" t="s">
        <v>314</v>
      </c>
      <c r="D36" s="1257"/>
      <c r="E36" s="1257"/>
      <c r="F36" s="1258"/>
    </row>
    <row r="37" spans="1:7" ht="15.75" customHeight="1">
      <c r="A37" s="1253"/>
      <c r="B37" s="1256"/>
      <c r="C37" s="1259" t="s">
        <v>357</v>
      </c>
      <c r="D37" s="1259"/>
      <c r="E37" s="1259" t="s">
        <v>358</v>
      </c>
      <c r="F37" s="1260"/>
    </row>
    <row r="38" spans="1:7" ht="14.45" customHeight="1" thickBot="1">
      <c r="A38" s="1254"/>
      <c r="B38" s="1261" t="s">
        <v>313</v>
      </c>
      <c r="C38" s="1262"/>
      <c r="D38" s="887" t="s">
        <v>317</v>
      </c>
      <c r="E38" s="888" t="s">
        <v>313</v>
      </c>
      <c r="F38" s="889" t="s">
        <v>317</v>
      </c>
    </row>
    <row r="39" spans="1:7" ht="14.45" customHeight="1">
      <c r="A39" s="149" t="s">
        <v>84</v>
      </c>
      <c r="B39" s="11">
        <v>92613</v>
      </c>
      <c r="C39" s="890">
        <v>80244</v>
      </c>
      <c r="D39" s="898">
        <v>86.644423569045387</v>
      </c>
      <c r="E39" s="897">
        <v>12369</v>
      </c>
      <c r="F39" s="425">
        <v>13.355576430954619</v>
      </c>
    </row>
    <row r="40" spans="1:7" ht="14.45" customHeight="1">
      <c r="A40" s="150" t="s">
        <v>85</v>
      </c>
      <c r="B40" s="12">
        <v>91218</v>
      </c>
      <c r="C40" s="108">
        <v>78154</v>
      </c>
      <c r="D40" s="899">
        <v>85.678265254664652</v>
      </c>
      <c r="E40" s="108">
        <v>13064</v>
      </c>
      <c r="F40" s="426">
        <v>14.321734745335352</v>
      </c>
      <c r="G40" s="643"/>
    </row>
    <row r="41" spans="1:7" ht="14.45" customHeight="1">
      <c r="A41" s="151" t="s">
        <v>86</v>
      </c>
      <c r="B41" s="13">
        <v>33809</v>
      </c>
      <c r="C41" s="891">
        <v>27817</v>
      </c>
      <c r="D41" s="900">
        <v>82.276908515484038</v>
      </c>
      <c r="E41" s="891">
        <v>5992</v>
      </c>
      <c r="F41" s="427">
        <v>17.723091484515958</v>
      </c>
      <c r="G41" s="643"/>
    </row>
    <row r="42" spans="1:7" ht="14.45" customHeight="1">
      <c r="A42" s="150" t="s">
        <v>87</v>
      </c>
      <c r="B42" s="12">
        <v>18504</v>
      </c>
      <c r="C42" s="108">
        <v>16687</v>
      </c>
      <c r="D42" s="899">
        <v>90.180501513186343</v>
      </c>
      <c r="E42" s="108">
        <v>1817</v>
      </c>
      <c r="F42" s="426">
        <v>9.8194984868136626</v>
      </c>
      <c r="G42" s="643"/>
    </row>
    <row r="43" spans="1:7" ht="14.45" customHeight="1">
      <c r="A43" s="151" t="s">
        <v>88</v>
      </c>
      <c r="B43" s="13" t="s">
        <v>318</v>
      </c>
      <c r="C43" s="891" t="s">
        <v>318</v>
      </c>
      <c r="D43" s="900" t="s">
        <v>318</v>
      </c>
      <c r="E43" s="891" t="s">
        <v>318</v>
      </c>
      <c r="F43" s="427" t="s">
        <v>318</v>
      </c>
      <c r="G43" s="643"/>
    </row>
    <row r="44" spans="1:7" ht="14.45" customHeight="1">
      <c r="A44" s="150" t="s">
        <v>89</v>
      </c>
      <c r="B44" s="896" t="s">
        <v>318</v>
      </c>
      <c r="C44" s="108" t="s">
        <v>318</v>
      </c>
      <c r="D44" s="899" t="s">
        <v>318</v>
      </c>
      <c r="E44" s="108" t="s">
        <v>318</v>
      </c>
      <c r="F44" s="426" t="s">
        <v>318</v>
      </c>
      <c r="G44" s="643"/>
    </row>
    <row r="45" spans="1:7" ht="14.45" customHeight="1">
      <c r="A45" s="151" t="s">
        <v>90</v>
      </c>
      <c r="B45" s="13">
        <v>48635</v>
      </c>
      <c r="C45" s="891">
        <v>41061</v>
      </c>
      <c r="D45" s="900">
        <v>84.426853089338948</v>
      </c>
      <c r="E45" s="891">
        <v>7574</v>
      </c>
      <c r="F45" s="427">
        <v>15.573146910661045</v>
      </c>
      <c r="G45" s="643"/>
    </row>
    <row r="46" spans="1:7" ht="14.45" customHeight="1">
      <c r="A46" s="150" t="s">
        <v>91</v>
      </c>
      <c r="B46" s="896" t="s">
        <v>318</v>
      </c>
      <c r="C46" s="108" t="s">
        <v>318</v>
      </c>
      <c r="D46" s="899" t="s">
        <v>318</v>
      </c>
      <c r="E46" s="108" t="s">
        <v>318</v>
      </c>
      <c r="F46" s="426" t="s">
        <v>318</v>
      </c>
      <c r="G46" s="643"/>
    </row>
    <row r="47" spans="1:7" ht="14.45" customHeight="1">
      <c r="A47" s="151" t="s">
        <v>92</v>
      </c>
      <c r="B47" s="13">
        <v>59545</v>
      </c>
      <c r="C47" s="891">
        <v>53124</v>
      </c>
      <c r="D47" s="900">
        <v>89.216558905029814</v>
      </c>
      <c r="E47" s="891">
        <v>6421</v>
      </c>
      <c r="F47" s="427">
        <v>10.78344109497019</v>
      </c>
      <c r="G47" s="643"/>
    </row>
    <row r="48" spans="1:7" ht="14.45" customHeight="1">
      <c r="A48" s="150" t="s">
        <v>93</v>
      </c>
      <c r="B48" s="12">
        <v>119274</v>
      </c>
      <c r="C48" s="108">
        <v>101180</v>
      </c>
      <c r="D48" s="899">
        <v>84.829887485956704</v>
      </c>
      <c r="E48" s="108">
        <v>18094</v>
      </c>
      <c r="F48" s="426">
        <v>15.170112514043296</v>
      </c>
      <c r="G48" s="643"/>
    </row>
    <row r="49" spans="1:7" ht="14.45" customHeight="1">
      <c r="A49" s="151" t="s">
        <v>94</v>
      </c>
      <c r="B49" s="13">
        <v>30317</v>
      </c>
      <c r="C49" s="891">
        <v>25212</v>
      </c>
      <c r="D49" s="900">
        <v>83.161262657914705</v>
      </c>
      <c r="E49" s="891">
        <v>5105</v>
      </c>
      <c r="F49" s="427">
        <v>16.838737342085299</v>
      </c>
      <c r="G49" s="643"/>
    </row>
    <row r="50" spans="1:7" ht="14.45" customHeight="1">
      <c r="A50" s="150" t="s">
        <v>95</v>
      </c>
      <c r="B50" s="12">
        <v>6326</v>
      </c>
      <c r="C50" s="108">
        <v>5497</v>
      </c>
      <c r="D50" s="899">
        <v>86.895352513436606</v>
      </c>
      <c r="E50" s="108">
        <v>829</v>
      </c>
      <c r="F50" s="426">
        <v>13.104647486563389</v>
      </c>
      <c r="G50" s="643"/>
    </row>
    <row r="51" spans="1:7" ht="14.45" customHeight="1">
      <c r="A51" s="151" t="s">
        <v>96</v>
      </c>
      <c r="B51" s="13">
        <v>29725</v>
      </c>
      <c r="C51" s="891">
        <v>27023</v>
      </c>
      <c r="D51" s="900">
        <v>90.910008410428929</v>
      </c>
      <c r="E51" s="891">
        <v>2702</v>
      </c>
      <c r="F51" s="427">
        <v>9.0899915895710688</v>
      </c>
      <c r="G51" s="643"/>
    </row>
    <row r="52" spans="1:7" ht="14.45" customHeight="1">
      <c r="A52" s="150" t="s">
        <v>97</v>
      </c>
      <c r="B52" s="12">
        <v>15616</v>
      </c>
      <c r="C52" s="108">
        <v>14424</v>
      </c>
      <c r="D52" s="899">
        <v>92.366803278688522</v>
      </c>
      <c r="E52" s="108">
        <v>1192</v>
      </c>
      <c r="F52" s="426">
        <v>7.6331967213114744</v>
      </c>
      <c r="G52" s="643"/>
    </row>
    <row r="53" spans="1:7" ht="14.45" customHeight="1">
      <c r="A53" s="151" t="s">
        <v>98</v>
      </c>
      <c r="B53" s="13">
        <v>21148</v>
      </c>
      <c r="C53" s="891">
        <v>19097</v>
      </c>
      <c r="D53" s="900">
        <v>90.301683374314351</v>
      </c>
      <c r="E53" s="891">
        <v>2051</v>
      </c>
      <c r="F53" s="427">
        <v>9.6983166256856439</v>
      </c>
      <c r="G53" s="643"/>
    </row>
    <row r="54" spans="1:7" ht="14.45" customHeight="1" thickBot="1">
      <c r="A54" s="152" t="s">
        <v>99</v>
      </c>
      <c r="B54" s="896" t="s">
        <v>318</v>
      </c>
      <c r="C54" s="892" t="s">
        <v>318</v>
      </c>
      <c r="D54" s="901" t="s">
        <v>318</v>
      </c>
      <c r="E54" s="892" t="s">
        <v>318</v>
      </c>
      <c r="F54" s="428" t="s">
        <v>318</v>
      </c>
      <c r="G54" s="643"/>
    </row>
    <row r="55" spans="1:7" ht="14.45" customHeight="1">
      <c r="A55" s="166" t="s">
        <v>100</v>
      </c>
      <c r="B55" s="15">
        <v>491490</v>
      </c>
      <c r="C55" s="893">
        <v>423555</v>
      </c>
      <c r="D55" s="902">
        <v>86.177745223707504</v>
      </c>
      <c r="E55" s="893">
        <v>67935</v>
      </c>
      <c r="F55" s="429">
        <v>13.822254776292498</v>
      </c>
      <c r="G55" s="643"/>
    </row>
    <row r="56" spans="1:7" ht="14.45" customHeight="1">
      <c r="A56" s="166" t="s">
        <v>101</v>
      </c>
      <c r="B56" s="16">
        <v>123850</v>
      </c>
      <c r="C56" s="894">
        <v>110250</v>
      </c>
      <c r="D56" s="903">
        <v>89.018974566007273</v>
      </c>
      <c r="E56" s="894">
        <v>13600</v>
      </c>
      <c r="F56" s="429">
        <v>10.981025433992734</v>
      </c>
      <c r="G56" s="643"/>
    </row>
    <row r="57" spans="1:7" ht="14.45" customHeight="1">
      <c r="A57" s="167" t="s">
        <v>102</v>
      </c>
      <c r="B57" s="156">
        <v>615340</v>
      </c>
      <c r="C57" s="895">
        <v>533805</v>
      </c>
      <c r="D57" s="904">
        <v>86.749601846133842</v>
      </c>
      <c r="E57" s="895">
        <v>81535</v>
      </c>
      <c r="F57" s="430">
        <v>13.250398153866156</v>
      </c>
      <c r="G57" s="643"/>
    </row>
    <row r="58" spans="1:7" ht="14.45" customHeight="1">
      <c r="A58" s="1252" t="s">
        <v>805</v>
      </c>
      <c r="B58" s="1252"/>
      <c r="C58" s="1252"/>
      <c r="D58" s="1252"/>
      <c r="E58" s="1252"/>
      <c r="F58" s="1252"/>
      <c r="G58" s="643"/>
    </row>
    <row r="59" spans="1:7" ht="32.1" customHeight="1">
      <c r="A59" s="1252" t="s">
        <v>806</v>
      </c>
      <c r="B59" s="1252"/>
      <c r="C59" s="1252"/>
      <c r="D59" s="1252"/>
      <c r="E59" s="1252"/>
      <c r="F59" s="1252"/>
    </row>
    <row r="60" spans="1:7" ht="14.45" customHeight="1">
      <c r="A60" s="1252" t="s">
        <v>728</v>
      </c>
      <c r="B60" s="1252"/>
      <c r="C60" s="1252"/>
      <c r="D60" s="1252"/>
      <c r="E60" s="1252"/>
      <c r="F60" s="1252"/>
    </row>
    <row r="61" spans="1:7" ht="37.5" customHeight="1">
      <c r="A61" s="1252" t="s">
        <v>723</v>
      </c>
      <c r="B61" s="1252"/>
      <c r="C61" s="1252"/>
      <c r="D61" s="1252"/>
      <c r="E61" s="1252"/>
      <c r="F61" s="1252"/>
    </row>
    <row r="62" spans="1:7" ht="14.45" customHeight="1">
      <c r="A62" s="200"/>
      <c r="B62" s="200"/>
      <c r="C62" s="200"/>
      <c r="D62" s="200"/>
      <c r="E62" s="200"/>
      <c r="F62" s="200"/>
    </row>
    <row r="63" spans="1:7" ht="24" customHeight="1">
      <c r="A63" s="1264">
        <v>2020</v>
      </c>
      <c r="B63" s="1264"/>
      <c r="C63" s="1264"/>
      <c r="D63" s="1264"/>
      <c r="E63" s="1264"/>
      <c r="F63" s="1264"/>
    </row>
    <row r="64" spans="1:7">
      <c r="A64" s="143"/>
      <c r="D64" s="642"/>
      <c r="F64" s="642"/>
    </row>
    <row r="65" spans="1:6" ht="38.25" customHeight="1">
      <c r="A65" s="1263" t="s">
        <v>808</v>
      </c>
      <c r="B65" s="1263"/>
      <c r="C65" s="1263"/>
      <c r="D65" s="1263"/>
      <c r="E65" s="1263"/>
      <c r="F65" s="1263"/>
    </row>
    <row r="66" spans="1:6" ht="30" customHeight="1" thickBot="1">
      <c r="A66" s="1253" t="s">
        <v>311</v>
      </c>
      <c r="B66" s="1255" t="s">
        <v>312</v>
      </c>
      <c r="C66" s="1257" t="s">
        <v>314</v>
      </c>
      <c r="D66" s="1257"/>
      <c r="E66" s="1257"/>
      <c r="F66" s="1258"/>
    </row>
    <row r="67" spans="1:6" ht="15.75" customHeight="1">
      <c r="A67" s="1253"/>
      <c r="B67" s="1256"/>
      <c r="C67" s="1259" t="s">
        <v>357</v>
      </c>
      <c r="D67" s="1259"/>
      <c r="E67" s="1259" t="s">
        <v>358</v>
      </c>
      <c r="F67" s="1260"/>
    </row>
    <row r="68" spans="1:6" ht="14.45" customHeight="1" thickBot="1">
      <c r="A68" s="1254"/>
      <c r="B68" s="1261" t="s">
        <v>313</v>
      </c>
      <c r="C68" s="1262"/>
      <c r="D68" s="887" t="s">
        <v>317</v>
      </c>
      <c r="E68" s="888" t="s">
        <v>313</v>
      </c>
      <c r="F68" s="889" t="s">
        <v>317</v>
      </c>
    </row>
    <row r="69" spans="1:6" ht="14.45" customHeight="1">
      <c r="A69" s="149" t="s">
        <v>84</v>
      </c>
      <c r="B69" s="11">
        <f>SUM(C69,E69)</f>
        <v>89803</v>
      </c>
      <c r="C69" s="890">
        <v>77618</v>
      </c>
      <c r="D69" s="898">
        <f>C69/$B69*100</f>
        <v>86.431410977361551</v>
      </c>
      <c r="E69" s="897">
        <v>12185</v>
      </c>
      <c r="F69" s="425">
        <f>E69/$B69*100</f>
        <v>13.568589022638442</v>
      </c>
    </row>
    <row r="70" spans="1:6" ht="14.45" customHeight="1">
      <c r="A70" s="204" t="s">
        <v>85</v>
      </c>
      <c r="B70" s="12">
        <f t="shared" ref="B70:B87" si="0">SUM(C70,E70)</f>
        <v>88104</v>
      </c>
      <c r="C70" s="108">
        <v>74349</v>
      </c>
      <c r="D70" s="899">
        <f t="shared" ref="D70:D87" si="1">C70/$B70*100</f>
        <v>84.387769000272399</v>
      </c>
      <c r="E70" s="108">
        <v>13755</v>
      </c>
      <c r="F70" s="426">
        <f t="shared" ref="F70:F87" si="2">E70/$B70*100</f>
        <v>15.612230999727593</v>
      </c>
    </row>
    <row r="71" spans="1:6" ht="14.45" customHeight="1">
      <c r="A71" s="205" t="s">
        <v>86</v>
      </c>
      <c r="B71" s="13">
        <f t="shared" si="0"/>
        <v>32923</v>
      </c>
      <c r="C71" s="891">
        <v>26882</v>
      </c>
      <c r="D71" s="900">
        <f t="shared" si="1"/>
        <v>81.651125353096617</v>
      </c>
      <c r="E71" s="891">
        <v>6041</v>
      </c>
      <c r="F71" s="427">
        <f t="shared" si="2"/>
        <v>18.348874646903383</v>
      </c>
    </row>
    <row r="72" spans="1:6" ht="14.45" customHeight="1">
      <c r="A72" s="204" t="s">
        <v>87</v>
      </c>
      <c r="B72" s="12">
        <f t="shared" si="0"/>
        <v>17875</v>
      </c>
      <c r="C72" s="108">
        <v>15980</v>
      </c>
      <c r="D72" s="899">
        <f t="shared" si="1"/>
        <v>89.3986013986014</v>
      </c>
      <c r="E72" s="108">
        <v>1895</v>
      </c>
      <c r="F72" s="426">
        <f t="shared" si="2"/>
        <v>10.601398601398602</v>
      </c>
    </row>
    <row r="73" spans="1:6" ht="14.45" customHeight="1">
      <c r="A73" s="205" t="s">
        <v>88</v>
      </c>
      <c r="B73" s="13">
        <f t="shared" si="0"/>
        <v>5315</v>
      </c>
      <c r="C73" s="891">
        <v>4807</v>
      </c>
      <c r="D73" s="900">
        <f t="shared" si="1"/>
        <v>90.442144873000942</v>
      </c>
      <c r="E73" s="891">
        <v>508</v>
      </c>
      <c r="F73" s="427">
        <f t="shared" si="2"/>
        <v>9.5578551269990601</v>
      </c>
    </row>
    <row r="74" spans="1:6" ht="14.45" customHeight="1">
      <c r="A74" s="204" t="s">
        <v>89</v>
      </c>
      <c r="B74" s="12">
        <f t="shared" si="0"/>
        <v>16654</v>
      </c>
      <c r="C74" s="108">
        <v>14602</v>
      </c>
      <c r="D74" s="899">
        <f t="shared" si="1"/>
        <v>87.678635763180012</v>
      </c>
      <c r="E74" s="108">
        <v>2052</v>
      </c>
      <c r="F74" s="426">
        <f t="shared" si="2"/>
        <v>12.321364236819983</v>
      </c>
    </row>
    <row r="75" spans="1:6" ht="14.45" customHeight="1">
      <c r="A75" s="205" t="s">
        <v>90</v>
      </c>
      <c r="B75" s="13">
        <f t="shared" si="0"/>
        <v>46719</v>
      </c>
      <c r="C75" s="891">
        <v>39641</v>
      </c>
      <c r="D75" s="900">
        <f t="shared" si="1"/>
        <v>84.849846957340688</v>
      </c>
      <c r="E75" s="891">
        <v>7078</v>
      </c>
      <c r="F75" s="427">
        <f t="shared" si="2"/>
        <v>15.150153042659303</v>
      </c>
    </row>
    <row r="76" spans="1:6" ht="14.45" customHeight="1">
      <c r="A76" s="204" t="s">
        <v>91</v>
      </c>
      <c r="B76" s="12">
        <f t="shared" si="0"/>
        <v>10746</v>
      </c>
      <c r="C76" s="108">
        <v>10119</v>
      </c>
      <c r="D76" s="899">
        <f t="shared" si="1"/>
        <v>94.165270798436623</v>
      </c>
      <c r="E76" s="108">
        <v>627</v>
      </c>
      <c r="F76" s="426">
        <f t="shared" si="2"/>
        <v>5.8347292015633725</v>
      </c>
    </row>
    <row r="77" spans="1:6" ht="14.45" customHeight="1">
      <c r="A77" s="205" t="s">
        <v>92</v>
      </c>
      <c r="B77" s="13">
        <f t="shared" si="0"/>
        <v>56523</v>
      </c>
      <c r="C77" s="891">
        <v>50340</v>
      </c>
      <c r="D77" s="900">
        <f t="shared" si="1"/>
        <v>89.061090175680704</v>
      </c>
      <c r="E77" s="891">
        <v>6183</v>
      </c>
      <c r="F77" s="427">
        <f t="shared" si="2"/>
        <v>10.938909824319303</v>
      </c>
    </row>
    <row r="78" spans="1:6" ht="14.45" customHeight="1">
      <c r="A78" s="204" t="s">
        <v>93</v>
      </c>
      <c r="B78" s="12">
        <f t="shared" si="0"/>
        <v>115230</v>
      </c>
      <c r="C78" s="108">
        <v>96682</v>
      </c>
      <c r="D78" s="899">
        <f t="shared" si="1"/>
        <v>83.903497353119846</v>
      </c>
      <c r="E78" s="108">
        <v>18548</v>
      </c>
      <c r="F78" s="426">
        <f t="shared" si="2"/>
        <v>16.096502646880154</v>
      </c>
    </row>
    <row r="79" spans="1:6" ht="14.45" customHeight="1">
      <c r="A79" s="205" t="s">
        <v>94</v>
      </c>
      <c r="B79" s="13">
        <f t="shared" si="0"/>
        <v>29708</v>
      </c>
      <c r="C79" s="891">
        <v>25002</v>
      </c>
      <c r="D79" s="900">
        <f t="shared" si="1"/>
        <v>84.159149050760746</v>
      </c>
      <c r="E79" s="891">
        <v>4706</v>
      </c>
      <c r="F79" s="427">
        <f t="shared" si="2"/>
        <v>15.840850949239263</v>
      </c>
    </row>
    <row r="80" spans="1:6" ht="14.45" customHeight="1">
      <c r="A80" s="204" t="s">
        <v>95</v>
      </c>
      <c r="B80" s="12">
        <f t="shared" si="0"/>
        <v>6128</v>
      </c>
      <c r="C80" s="108">
        <v>5387</v>
      </c>
      <c r="D80" s="899">
        <f t="shared" si="1"/>
        <v>87.907963446475208</v>
      </c>
      <c r="E80" s="108">
        <v>741</v>
      </c>
      <c r="F80" s="426">
        <f t="shared" si="2"/>
        <v>12.092036553524805</v>
      </c>
    </row>
    <row r="81" spans="1:6" ht="14.45" customHeight="1">
      <c r="A81" s="205" t="s">
        <v>96</v>
      </c>
      <c r="B81" s="13">
        <f t="shared" si="0"/>
        <v>29251</v>
      </c>
      <c r="C81" s="891">
        <v>26390</v>
      </c>
      <c r="D81" s="900">
        <f t="shared" si="1"/>
        <v>90.219137807254455</v>
      </c>
      <c r="E81" s="891">
        <v>2861</v>
      </c>
      <c r="F81" s="427">
        <f t="shared" si="2"/>
        <v>9.7808621927455466</v>
      </c>
    </row>
    <row r="82" spans="1:6" ht="14.45" customHeight="1">
      <c r="A82" s="204" t="s">
        <v>97</v>
      </c>
      <c r="B82" s="12">
        <f t="shared" si="0"/>
        <v>15601</v>
      </c>
      <c r="C82" s="108">
        <v>14312</v>
      </c>
      <c r="D82" s="899">
        <f t="shared" si="1"/>
        <v>91.737709121210173</v>
      </c>
      <c r="E82" s="108">
        <v>1289</v>
      </c>
      <c r="F82" s="426">
        <f t="shared" si="2"/>
        <v>8.2622908787898215</v>
      </c>
    </row>
    <row r="83" spans="1:6" ht="14.45" customHeight="1">
      <c r="A83" s="205" t="s">
        <v>98</v>
      </c>
      <c r="B83" s="13">
        <f t="shared" si="0"/>
        <v>20131</v>
      </c>
      <c r="C83" s="891">
        <v>18074</v>
      </c>
      <c r="D83" s="900">
        <f t="shared" si="1"/>
        <v>89.781928369181855</v>
      </c>
      <c r="E83" s="891">
        <v>2057</v>
      </c>
      <c r="F83" s="427">
        <f t="shared" si="2"/>
        <v>10.218071630818141</v>
      </c>
    </row>
    <row r="84" spans="1:6" ht="14.45" customHeight="1" thickBot="1">
      <c r="A84" s="206" t="s">
        <v>99</v>
      </c>
      <c r="B84" s="14">
        <f t="shared" si="0"/>
        <v>15150</v>
      </c>
      <c r="C84" s="892">
        <v>13869</v>
      </c>
      <c r="D84" s="901">
        <f t="shared" si="1"/>
        <v>91.544554455445549</v>
      </c>
      <c r="E84" s="892">
        <v>1281</v>
      </c>
      <c r="F84" s="428">
        <f t="shared" si="2"/>
        <v>8.4554455445544559</v>
      </c>
    </row>
    <row r="85" spans="1:6" ht="14.45" customHeight="1">
      <c r="A85" s="166" t="s">
        <v>100</v>
      </c>
      <c r="B85" s="15">
        <f t="shared" si="0"/>
        <v>474315</v>
      </c>
      <c r="C85" s="893">
        <v>406502</v>
      </c>
      <c r="D85" s="902">
        <f t="shared" si="1"/>
        <v>85.702961112340958</v>
      </c>
      <c r="E85" s="893">
        <v>67813</v>
      </c>
      <c r="F85" s="429">
        <f t="shared" si="2"/>
        <v>14.297038887659044</v>
      </c>
    </row>
    <row r="86" spans="1:6" ht="14.45" customHeight="1">
      <c r="A86" s="166" t="s">
        <v>101</v>
      </c>
      <c r="B86" s="16">
        <f t="shared" si="0"/>
        <v>121546</v>
      </c>
      <c r="C86" s="894">
        <v>107552</v>
      </c>
      <c r="D86" s="903">
        <f t="shared" si="1"/>
        <v>88.486663485429389</v>
      </c>
      <c r="E86" s="894">
        <v>13994</v>
      </c>
      <c r="F86" s="429">
        <f t="shared" si="2"/>
        <v>11.513336514570616</v>
      </c>
    </row>
    <row r="87" spans="1:6" ht="14.45" customHeight="1">
      <c r="A87" s="167" t="s">
        <v>102</v>
      </c>
      <c r="B87" s="156">
        <f t="shared" si="0"/>
        <v>595861</v>
      </c>
      <c r="C87" s="895">
        <v>514054</v>
      </c>
      <c r="D87" s="904">
        <f t="shared" si="1"/>
        <v>86.270791342276127</v>
      </c>
      <c r="E87" s="895">
        <v>81807</v>
      </c>
      <c r="F87" s="430">
        <f t="shared" si="2"/>
        <v>13.729208657723865</v>
      </c>
    </row>
    <row r="88" spans="1:6" ht="14.45" customHeight="1">
      <c r="A88" s="1252" t="s">
        <v>805</v>
      </c>
      <c r="B88" s="1252"/>
      <c r="C88" s="1252"/>
      <c r="D88" s="1252"/>
      <c r="E88" s="1252"/>
      <c r="F88" s="1252"/>
    </row>
    <row r="89" spans="1:6" ht="27" customHeight="1">
      <c r="A89" s="1252" t="s">
        <v>806</v>
      </c>
      <c r="B89" s="1252"/>
      <c r="C89" s="1252"/>
      <c r="D89" s="1252"/>
      <c r="E89" s="1252"/>
      <c r="F89" s="1252"/>
    </row>
    <row r="90" spans="1:6" ht="37.5" customHeight="1">
      <c r="A90" s="1252" t="s">
        <v>725</v>
      </c>
      <c r="B90" s="1252"/>
      <c r="C90" s="1252"/>
      <c r="D90" s="1252"/>
      <c r="E90" s="1252"/>
      <c r="F90" s="1252"/>
    </row>
    <row r="91" spans="1:6" ht="15" customHeight="1"/>
    <row r="92" spans="1:6" ht="24" customHeight="1">
      <c r="A92" s="1264">
        <v>2019</v>
      </c>
      <c r="B92" s="1264"/>
      <c r="C92" s="1264"/>
      <c r="D92" s="1264"/>
      <c r="E92" s="1264"/>
      <c r="F92" s="1264"/>
    </row>
    <row r="93" spans="1:6">
      <c r="D93" s="642"/>
      <c r="F93" s="642"/>
    </row>
    <row r="94" spans="1:6" ht="30" customHeight="1">
      <c r="A94" s="1263" t="s">
        <v>809</v>
      </c>
      <c r="B94" s="1263"/>
      <c r="C94" s="1263"/>
      <c r="D94" s="1263"/>
      <c r="E94" s="1263"/>
      <c r="F94" s="1263"/>
    </row>
    <row r="95" spans="1:6" ht="15.75" thickBot="1">
      <c r="A95" s="1253" t="s">
        <v>311</v>
      </c>
      <c r="B95" s="1255" t="s">
        <v>312</v>
      </c>
      <c r="C95" s="1257" t="s">
        <v>314</v>
      </c>
      <c r="D95" s="1257"/>
      <c r="E95" s="1257"/>
      <c r="F95" s="1258"/>
    </row>
    <row r="96" spans="1:6" ht="15.75" customHeight="1">
      <c r="A96" s="1253"/>
      <c r="B96" s="1256"/>
      <c r="C96" s="1259" t="s">
        <v>357</v>
      </c>
      <c r="D96" s="1259"/>
      <c r="E96" s="1259" t="s">
        <v>358</v>
      </c>
      <c r="F96" s="1260"/>
    </row>
    <row r="97" spans="1:6" ht="14.45" customHeight="1" thickBot="1">
      <c r="A97" s="1254"/>
      <c r="B97" s="1261" t="s">
        <v>313</v>
      </c>
      <c r="C97" s="1262"/>
      <c r="D97" s="887" t="s">
        <v>317</v>
      </c>
      <c r="E97" s="888" t="s">
        <v>313</v>
      </c>
      <c r="F97" s="889" t="s">
        <v>317</v>
      </c>
    </row>
    <row r="98" spans="1:6" ht="14.45" customHeight="1">
      <c r="A98" s="149" t="s">
        <v>84</v>
      </c>
      <c r="B98" s="11">
        <v>86095</v>
      </c>
      <c r="C98" s="890">
        <v>73714</v>
      </c>
      <c r="D98" s="898">
        <v>85.619373947383707</v>
      </c>
      <c r="E98" s="897">
        <v>12381</v>
      </c>
      <c r="F98" s="425">
        <v>14.380626052616297</v>
      </c>
    </row>
    <row r="99" spans="1:6" ht="14.45" customHeight="1">
      <c r="A99" s="204" t="s">
        <v>85</v>
      </c>
      <c r="B99" s="12">
        <v>83374</v>
      </c>
      <c r="C99" s="108">
        <v>69226</v>
      </c>
      <c r="D99" s="899">
        <v>83.030681027658503</v>
      </c>
      <c r="E99" s="108">
        <v>14148</v>
      </c>
      <c r="F99" s="426">
        <v>16.969318972341497</v>
      </c>
    </row>
    <row r="100" spans="1:6" ht="14.45" customHeight="1">
      <c r="A100" s="205" t="s">
        <v>86</v>
      </c>
      <c r="B100" s="13">
        <v>31407</v>
      </c>
      <c r="C100" s="891">
        <v>25829</v>
      </c>
      <c r="D100" s="900">
        <v>82.239628108383471</v>
      </c>
      <c r="E100" s="891">
        <v>5578</v>
      </c>
      <c r="F100" s="427">
        <v>17.760371891616519</v>
      </c>
    </row>
    <row r="101" spans="1:6" ht="14.45" customHeight="1">
      <c r="A101" s="204" t="s">
        <v>87</v>
      </c>
      <c r="B101" s="12">
        <v>16897</v>
      </c>
      <c r="C101" s="108">
        <v>15108</v>
      </c>
      <c r="D101" s="899">
        <v>89.412321713913713</v>
      </c>
      <c r="E101" s="108">
        <v>1789</v>
      </c>
      <c r="F101" s="426">
        <v>10.587678286086287</v>
      </c>
    </row>
    <row r="102" spans="1:6" ht="14.45" customHeight="1">
      <c r="A102" s="205" t="s">
        <v>88</v>
      </c>
      <c r="B102" s="13">
        <v>4983</v>
      </c>
      <c r="C102" s="891">
        <v>4474</v>
      </c>
      <c r="D102" s="900">
        <v>89.785269917720242</v>
      </c>
      <c r="E102" s="891">
        <v>509</v>
      </c>
      <c r="F102" s="427">
        <v>10.21473008227975</v>
      </c>
    </row>
    <row r="103" spans="1:6" ht="14.45" customHeight="1">
      <c r="A103" s="204" t="s">
        <v>89</v>
      </c>
      <c r="B103" s="12">
        <v>15657</v>
      </c>
      <c r="C103" s="108">
        <v>13723</v>
      </c>
      <c r="D103" s="899">
        <v>87.647697515488275</v>
      </c>
      <c r="E103" s="108">
        <v>1934</v>
      </c>
      <c r="F103" s="426">
        <v>12.35230248451172</v>
      </c>
    </row>
    <row r="104" spans="1:6" ht="14.45" customHeight="1">
      <c r="A104" s="205" t="s">
        <v>90</v>
      </c>
      <c r="B104" s="13">
        <v>45081</v>
      </c>
      <c r="C104" s="891">
        <v>38171</v>
      </c>
      <c r="D104" s="900">
        <v>84.672034781837141</v>
      </c>
      <c r="E104" s="891">
        <v>6910</v>
      </c>
      <c r="F104" s="427">
        <v>15.327965218162861</v>
      </c>
    </row>
    <row r="105" spans="1:6" ht="14.45" customHeight="1">
      <c r="A105" s="204" t="s">
        <v>91</v>
      </c>
      <c r="B105" s="12">
        <v>10464</v>
      </c>
      <c r="C105" s="108">
        <v>9858</v>
      </c>
      <c r="D105" s="899">
        <v>94.208715596330279</v>
      </c>
      <c r="E105" s="108">
        <v>606</v>
      </c>
      <c r="F105" s="426">
        <v>5.7912844036697244</v>
      </c>
    </row>
    <row r="106" spans="1:6" ht="14.45" customHeight="1">
      <c r="A106" s="205" t="s">
        <v>92</v>
      </c>
      <c r="B106" s="13">
        <v>53081</v>
      </c>
      <c r="C106" s="891">
        <v>46842</v>
      </c>
      <c r="D106" s="900">
        <v>88.246265141952861</v>
      </c>
      <c r="E106" s="891">
        <v>6239</v>
      </c>
      <c r="F106" s="427">
        <v>11.753734858047135</v>
      </c>
    </row>
    <row r="107" spans="1:6" ht="14.45" customHeight="1">
      <c r="A107" s="204" t="s">
        <v>93</v>
      </c>
      <c r="B107" s="12">
        <v>111115</v>
      </c>
      <c r="C107" s="108">
        <v>91202</v>
      </c>
      <c r="D107" s="899">
        <v>82.078927237546679</v>
      </c>
      <c r="E107" s="108">
        <v>19913</v>
      </c>
      <c r="F107" s="426">
        <v>17.921072762453313</v>
      </c>
    </row>
    <row r="108" spans="1:6" ht="14.45" customHeight="1">
      <c r="A108" s="205" t="s">
        <v>94</v>
      </c>
      <c r="B108" s="13">
        <v>28858</v>
      </c>
      <c r="C108" s="891">
        <v>24325</v>
      </c>
      <c r="D108" s="900">
        <v>84.292050731166398</v>
      </c>
      <c r="E108" s="891">
        <v>4533</v>
      </c>
      <c r="F108" s="427">
        <v>15.707949268833598</v>
      </c>
    </row>
    <row r="109" spans="1:6" ht="14.45" customHeight="1">
      <c r="A109" s="204" t="s">
        <v>95</v>
      </c>
      <c r="B109" s="12">
        <v>5817</v>
      </c>
      <c r="C109" s="108">
        <v>5159</v>
      </c>
      <c r="D109" s="899">
        <v>88.688327316486166</v>
      </c>
      <c r="E109" s="108">
        <v>658</v>
      </c>
      <c r="F109" s="426">
        <v>11.311672683513839</v>
      </c>
    </row>
    <row r="110" spans="1:6" ht="14.45" customHeight="1">
      <c r="A110" s="205" t="s">
        <v>96</v>
      </c>
      <c r="B110" s="13">
        <v>27930</v>
      </c>
      <c r="C110" s="891">
        <v>25024</v>
      </c>
      <c r="D110" s="900">
        <v>89.595417114214101</v>
      </c>
      <c r="E110" s="891">
        <v>2906</v>
      </c>
      <c r="F110" s="427">
        <v>10.404582885785892</v>
      </c>
    </row>
    <row r="111" spans="1:6" ht="14.45" customHeight="1">
      <c r="A111" s="204" t="s">
        <v>97</v>
      </c>
      <c r="B111" s="12">
        <v>15424</v>
      </c>
      <c r="C111" s="108">
        <v>14094</v>
      </c>
      <c r="D111" s="899">
        <v>91.377074688796682</v>
      </c>
      <c r="E111" s="108">
        <v>1330</v>
      </c>
      <c r="F111" s="426">
        <v>8.6229253112033195</v>
      </c>
    </row>
    <row r="112" spans="1:6" ht="14.45" customHeight="1">
      <c r="A112" s="205" t="s">
        <v>98</v>
      </c>
      <c r="B112" s="13">
        <v>19364</v>
      </c>
      <c r="C112" s="891">
        <v>17194</v>
      </c>
      <c r="D112" s="900">
        <v>88.793637678165666</v>
      </c>
      <c r="E112" s="891">
        <v>2170</v>
      </c>
      <c r="F112" s="427">
        <v>11.206362321834332</v>
      </c>
    </row>
    <row r="113" spans="1:6" ht="14.45" customHeight="1" thickBot="1">
      <c r="A113" s="206" t="s">
        <v>99</v>
      </c>
      <c r="B113" s="14">
        <v>15005</v>
      </c>
      <c r="C113" s="892">
        <v>13449</v>
      </c>
      <c r="D113" s="901">
        <v>89.630123292235922</v>
      </c>
      <c r="E113" s="892">
        <v>1556</v>
      </c>
      <c r="F113" s="428">
        <v>10.369876707764078</v>
      </c>
    </row>
    <row r="114" spans="1:6" ht="14.45" customHeight="1">
      <c r="A114" s="166" t="s">
        <v>100</v>
      </c>
      <c r="B114" s="15">
        <v>453425</v>
      </c>
      <c r="C114" s="893">
        <v>384030</v>
      </c>
      <c r="D114" s="902">
        <v>84.695374097149482</v>
      </c>
      <c r="E114" s="893">
        <v>69395</v>
      </c>
      <c r="F114" s="429">
        <v>15.304625902850526</v>
      </c>
    </row>
    <row r="115" spans="1:6" ht="14.45" customHeight="1">
      <c r="A115" s="166" t="s">
        <v>101</v>
      </c>
      <c r="B115" s="16">
        <v>117127</v>
      </c>
      <c r="C115" s="894">
        <v>103362</v>
      </c>
      <c r="D115" s="903">
        <v>88.247799397235482</v>
      </c>
      <c r="E115" s="894">
        <v>13765</v>
      </c>
      <c r="F115" s="429">
        <v>11.752200602764521</v>
      </c>
    </row>
    <row r="116" spans="1:6" ht="14.45" customHeight="1">
      <c r="A116" s="167" t="s">
        <v>102</v>
      </c>
      <c r="B116" s="156">
        <v>570552</v>
      </c>
      <c r="C116" s="895">
        <v>487392</v>
      </c>
      <c r="D116" s="904">
        <v>85.424641399907458</v>
      </c>
      <c r="E116" s="895">
        <v>83160</v>
      </c>
      <c r="F116" s="430">
        <v>14.575358600092542</v>
      </c>
    </row>
    <row r="117" spans="1:6" ht="14.45" customHeight="1">
      <c r="A117" s="1252" t="s">
        <v>805</v>
      </c>
      <c r="B117" s="1252"/>
      <c r="C117" s="1252"/>
      <c r="D117" s="1252"/>
      <c r="E117" s="1252"/>
      <c r="F117" s="1252"/>
    </row>
    <row r="118" spans="1:6" ht="31.15" customHeight="1">
      <c r="A118" s="1252" t="s">
        <v>806</v>
      </c>
      <c r="B118" s="1252"/>
      <c r="C118" s="1252"/>
      <c r="D118" s="1252"/>
      <c r="E118" s="1252"/>
      <c r="F118" s="1252"/>
    </row>
    <row r="119" spans="1:6" ht="37.5" customHeight="1">
      <c r="A119" s="1252" t="s">
        <v>726</v>
      </c>
      <c r="B119" s="1252"/>
      <c r="C119" s="1252"/>
      <c r="D119" s="1252"/>
      <c r="E119" s="1252"/>
      <c r="F119" s="1252"/>
    </row>
    <row r="121" spans="1:6" ht="24" customHeight="1">
      <c r="A121" s="1264">
        <v>2018</v>
      </c>
      <c r="B121" s="1264"/>
      <c r="C121" s="1264"/>
      <c r="D121" s="1264"/>
      <c r="E121" s="1264"/>
      <c r="F121" s="1264"/>
    </row>
    <row r="123" spans="1:6" ht="33.75" customHeight="1">
      <c r="A123" s="1263" t="s">
        <v>810</v>
      </c>
      <c r="B123" s="1263"/>
      <c r="C123" s="1263"/>
      <c r="D123" s="1263"/>
      <c r="E123" s="1263"/>
      <c r="F123" s="1263"/>
    </row>
    <row r="124" spans="1:6" ht="15.75" thickBot="1">
      <c r="A124" s="1253" t="s">
        <v>311</v>
      </c>
      <c r="B124" s="1255" t="s">
        <v>312</v>
      </c>
      <c r="C124" s="1257" t="s">
        <v>314</v>
      </c>
      <c r="D124" s="1257"/>
      <c r="E124" s="1257"/>
      <c r="F124" s="1258"/>
    </row>
    <row r="125" spans="1:6" ht="15.75" customHeight="1">
      <c r="A125" s="1253"/>
      <c r="B125" s="1256"/>
      <c r="C125" s="1259" t="s">
        <v>357</v>
      </c>
      <c r="D125" s="1259"/>
      <c r="E125" s="1259" t="s">
        <v>358</v>
      </c>
      <c r="F125" s="1260"/>
    </row>
    <row r="126" spans="1:6" ht="14.45" customHeight="1" thickBot="1">
      <c r="A126" s="1254"/>
      <c r="B126" s="1261" t="s">
        <v>313</v>
      </c>
      <c r="C126" s="1262"/>
      <c r="D126" s="887" t="s">
        <v>317</v>
      </c>
      <c r="E126" s="888" t="s">
        <v>313</v>
      </c>
      <c r="F126" s="889" t="s">
        <v>317</v>
      </c>
    </row>
    <row r="127" spans="1:6" ht="14.45" customHeight="1">
      <c r="A127" s="149" t="s">
        <v>84</v>
      </c>
      <c r="B127" s="11">
        <v>85046</v>
      </c>
      <c r="C127" s="890">
        <v>73347</v>
      </c>
      <c r="D127" s="898">
        <v>86.24391505773346</v>
      </c>
      <c r="E127" s="897">
        <v>11699</v>
      </c>
      <c r="F127" s="425">
        <v>13.756084942266538</v>
      </c>
    </row>
    <row r="128" spans="1:6" ht="14.45" customHeight="1">
      <c r="A128" s="204" t="s">
        <v>85</v>
      </c>
      <c r="B128" s="12">
        <v>79639</v>
      </c>
      <c r="C128" s="108">
        <v>65034</v>
      </c>
      <c r="D128" s="899">
        <v>81.66099524102512</v>
      </c>
      <c r="E128" s="108">
        <v>14605</v>
      </c>
      <c r="F128" s="426">
        <v>18.339004758974873</v>
      </c>
    </row>
    <row r="129" spans="1:6" ht="14.45" customHeight="1">
      <c r="A129" s="205" t="s">
        <v>86</v>
      </c>
      <c r="B129" s="13">
        <v>29322</v>
      </c>
      <c r="C129" s="891">
        <v>24064</v>
      </c>
      <c r="D129" s="900">
        <v>82.068071754996254</v>
      </c>
      <c r="E129" s="891">
        <v>5258</v>
      </c>
      <c r="F129" s="427">
        <v>17.93192824500375</v>
      </c>
    </row>
    <row r="130" spans="1:6" ht="14.45" customHeight="1">
      <c r="A130" s="204" t="s">
        <v>87</v>
      </c>
      <c r="B130" s="12">
        <v>16276</v>
      </c>
      <c r="C130" s="108">
        <v>14261</v>
      </c>
      <c r="D130" s="899">
        <v>87.619808306709274</v>
      </c>
      <c r="E130" s="108">
        <v>2015</v>
      </c>
      <c r="F130" s="426">
        <v>12.380191693290735</v>
      </c>
    </row>
    <row r="131" spans="1:6" ht="14.45" customHeight="1">
      <c r="A131" s="205" t="s">
        <v>88</v>
      </c>
      <c r="B131" s="13">
        <v>4475</v>
      </c>
      <c r="C131" s="891">
        <v>3916</v>
      </c>
      <c r="D131" s="900">
        <v>87.508379888268166</v>
      </c>
      <c r="E131" s="891">
        <v>559</v>
      </c>
      <c r="F131" s="427">
        <v>12.491620111731844</v>
      </c>
    </row>
    <row r="132" spans="1:6" ht="14.45" customHeight="1">
      <c r="A132" s="204" t="s">
        <v>89</v>
      </c>
      <c r="B132" s="12">
        <v>14331</v>
      </c>
      <c r="C132" s="108">
        <v>12486</v>
      </c>
      <c r="D132" s="899">
        <v>87.12581117856395</v>
      </c>
      <c r="E132" s="108">
        <v>1845</v>
      </c>
      <c r="F132" s="426">
        <v>12.874188821436046</v>
      </c>
    </row>
    <row r="133" spans="1:6" ht="14.45" customHeight="1">
      <c r="A133" s="205" t="s">
        <v>90</v>
      </c>
      <c r="B133" s="13">
        <v>43315</v>
      </c>
      <c r="C133" s="891">
        <v>36572</v>
      </c>
      <c r="D133" s="900">
        <v>84.432644580399398</v>
      </c>
      <c r="E133" s="891">
        <v>6743</v>
      </c>
      <c r="F133" s="427">
        <v>15.567355419600601</v>
      </c>
    </row>
    <row r="134" spans="1:6" ht="14.45" customHeight="1">
      <c r="A134" s="204" t="s">
        <v>91</v>
      </c>
      <c r="B134" s="12">
        <v>10240</v>
      </c>
      <c r="C134" s="108">
        <v>9549</v>
      </c>
      <c r="D134" s="899">
        <v>93.251953125</v>
      </c>
      <c r="E134" s="108">
        <v>691</v>
      </c>
      <c r="F134" s="426">
        <v>6.7480468749999991</v>
      </c>
    </row>
    <row r="135" spans="1:6" ht="14.45" customHeight="1">
      <c r="A135" s="205" t="s">
        <v>92</v>
      </c>
      <c r="B135" s="13">
        <v>50406</v>
      </c>
      <c r="C135" s="891">
        <v>44365</v>
      </c>
      <c r="D135" s="900">
        <v>88.015315637027342</v>
      </c>
      <c r="E135" s="891">
        <v>6041</v>
      </c>
      <c r="F135" s="427">
        <v>11.984684362972663</v>
      </c>
    </row>
    <row r="136" spans="1:6" ht="14.45" customHeight="1">
      <c r="A136" s="204" t="s">
        <v>93</v>
      </c>
      <c r="B136" s="12">
        <v>106386</v>
      </c>
      <c r="C136" s="108">
        <v>86149</v>
      </c>
      <c r="D136" s="899">
        <v>80.977760231609423</v>
      </c>
      <c r="E136" s="108">
        <v>20237</v>
      </c>
      <c r="F136" s="426">
        <v>19.022239768390577</v>
      </c>
    </row>
    <row r="137" spans="1:6" ht="14.45" customHeight="1">
      <c r="A137" s="205" t="s">
        <v>94</v>
      </c>
      <c r="B137" s="13">
        <v>27963</v>
      </c>
      <c r="C137" s="891">
        <v>23634</v>
      </c>
      <c r="D137" s="900">
        <v>84.51882845188284</v>
      </c>
      <c r="E137" s="891">
        <v>4329</v>
      </c>
      <c r="F137" s="427">
        <v>15.481171548117153</v>
      </c>
    </row>
    <row r="138" spans="1:6" ht="14.45" customHeight="1">
      <c r="A138" s="204" t="s">
        <v>95</v>
      </c>
      <c r="B138" s="12">
        <v>5773</v>
      </c>
      <c r="C138" s="108">
        <v>5084</v>
      </c>
      <c r="D138" s="899">
        <v>88.065130781222933</v>
      </c>
      <c r="E138" s="108">
        <v>689</v>
      </c>
      <c r="F138" s="426">
        <v>11.934869218777065</v>
      </c>
    </row>
    <row r="139" spans="1:6" ht="14.45" customHeight="1">
      <c r="A139" s="205" t="s">
        <v>96</v>
      </c>
      <c r="B139" s="13">
        <v>26615</v>
      </c>
      <c r="C139" s="891">
        <v>23737</v>
      </c>
      <c r="D139" s="900">
        <v>89.186548938568478</v>
      </c>
      <c r="E139" s="891">
        <v>2878</v>
      </c>
      <c r="F139" s="427">
        <v>10.813451061431524</v>
      </c>
    </row>
    <row r="140" spans="1:6" ht="14.45" customHeight="1">
      <c r="A140" s="204" t="s">
        <v>97</v>
      </c>
      <c r="B140" s="12">
        <v>15151</v>
      </c>
      <c r="C140" s="108">
        <v>13712</v>
      </c>
      <c r="D140" s="899">
        <v>90.502277077420629</v>
      </c>
      <c r="E140" s="108">
        <v>1439</v>
      </c>
      <c r="F140" s="426">
        <v>9.4977229225793671</v>
      </c>
    </row>
    <row r="141" spans="1:6" ht="14.45" customHeight="1">
      <c r="A141" s="205" t="s">
        <v>98</v>
      </c>
      <c r="B141" s="13">
        <v>18500</v>
      </c>
      <c r="C141" s="891">
        <v>16268</v>
      </c>
      <c r="D141" s="900">
        <v>87.935135135135141</v>
      </c>
      <c r="E141" s="891">
        <v>2232</v>
      </c>
      <c r="F141" s="427">
        <v>12.064864864864864</v>
      </c>
    </row>
    <row r="142" spans="1:6" ht="14.45" customHeight="1" thickBot="1">
      <c r="A142" s="206" t="s">
        <v>99</v>
      </c>
      <c r="B142" s="14">
        <v>14713</v>
      </c>
      <c r="C142" s="892">
        <v>13132</v>
      </c>
      <c r="D142" s="901">
        <v>89.254400869978937</v>
      </c>
      <c r="E142" s="892">
        <v>1581</v>
      </c>
      <c r="F142" s="428">
        <v>10.74559913002107</v>
      </c>
    </row>
    <row r="143" spans="1:6" ht="14.45" customHeight="1">
      <c r="A143" s="166" t="s">
        <v>100</v>
      </c>
      <c r="B143" s="15">
        <v>435834</v>
      </c>
      <c r="C143" s="893">
        <v>366855</v>
      </c>
      <c r="D143" s="902">
        <v>84.173102603284732</v>
      </c>
      <c r="E143" s="893">
        <v>68979</v>
      </c>
      <c r="F143" s="429">
        <v>15.826897396715264</v>
      </c>
    </row>
    <row r="144" spans="1:6" ht="14.45" customHeight="1">
      <c r="A144" s="166" t="s">
        <v>101</v>
      </c>
      <c r="B144" s="16">
        <v>112317</v>
      </c>
      <c r="C144" s="894">
        <v>98455</v>
      </c>
      <c r="D144" s="903">
        <v>87.658146139943199</v>
      </c>
      <c r="E144" s="894">
        <v>13862</v>
      </c>
      <c r="F144" s="429">
        <v>12.341853860056803</v>
      </c>
    </row>
    <row r="145" spans="1:6" ht="14.45" customHeight="1">
      <c r="A145" s="167" t="s">
        <v>102</v>
      </c>
      <c r="B145" s="156">
        <v>548151</v>
      </c>
      <c r="C145" s="895">
        <v>465310</v>
      </c>
      <c r="D145" s="904">
        <v>84.887193492304121</v>
      </c>
      <c r="E145" s="895">
        <v>82841</v>
      </c>
      <c r="F145" s="430">
        <v>15.112806507695872</v>
      </c>
    </row>
    <row r="146" spans="1:6" ht="14.45" customHeight="1">
      <c r="A146" s="1252" t="s">
        <v>805</v>
      </c>
      <c r="B146" s="1252"/>
      <c r="C146" s="1252"/>
      <c r="D146" s="1252"/>
      <c r="E146" s="1252"/>
      <c r="F146" s="1252"/>
    </row>
    <row r="147" spans="1:6" ht="28.15" customHeight="1">
      <c r="A147" s="1252" t="s">
        <v>806</v>
      </c>
      <c r="B147" s="1252"/>
      <c r="C147" s="1252"/>
      <c r="D147" s="1252"/>
      <c r="E147" s="1252"/>
      <c r="F147" s="1252"/>
    </row>
    <row r="148" spans="1:6" ht="37.5" customHeight="1">
      <c r="A148" s="1252" t="s">
        <v>727</v>
      </c>
      <c r="B148" s="1252"/>
      <c r="C148" s="1252"/>
      <c r="D148" s="1252"/>
      <c r="E148" s="1252"/>
      <c r="F148" s="1252"/>
    </row>
  </sheetData>
  <mergeCells count="57">
    <mergeCell ref="A3:F3"/>
    <mergeCell ref="A5:F5"/>
    <mergeCell ref="A6:A8"/>
    <mergeCell ref="B6:B7"/>
    <mergeCell ref="C6:F6"/>
    <mergeCell ref="C7:D7"/>
    <mergeCell ref="E7:F7"/>
    <mergeCell ref="B8:C8"/>
    <mergeCell ref="A65:F65"/>
    <mergeCell ref="A28:F28"/>
    <mergeCell ref="A29:F29"/>
    <mergeCell ref="A31:F31"/>
    <mergeCell ref="A33:F33"/>
    <mergeCell ref="A35:F35"/>
    <mergeCell ref="A36:A38"/>
    <mergeCell ref="B36:B37"/>
    <mergeCell ref="C36:F36"/>
    <mergeCell ref="C37:D37"/>
    <mergeCell ref="E37:F37"/>
    <mergeCell ref="B38:C38"/>
    <mergeCell ref="A58:F58"/>
    <mergeCell ref="A59:F59"/>
    <mergeCell ref="A61:F61"/>
    <mergeCell ref="A63:F63"/>
    <mergeCell ref="C67:D67"/>
    <mergeCell ref="E67:F67"/>
    <mergeCell ref="B68:C68"/>
    <mergeCell ref="A94:F94"/>
    <mergeCell ref="A95:A97"/>
    <mergeCell ref="B95:B96"/>
    <mergeCell ref="C95:F95"/>
    <mergeCell ref="C96:D96"/>
    <mergeCell ref="E96:F96"/>
    <mergeCell ref="B97:C97"/>
    <mergeCell ref="A30:F30"/>
    <mergeCell ref="A60:F60"/>
    <mergeCell ref="A146:F146"/>
    <mergeCell ref="A147:F147"/>
    <mergeCell ref="A123:F123"/>
    <mergeCell ref="A88:F88"/>
    <mergeCell ref="A89:F89"/>
    <mergeCell ref="A90:F90"/>
    <mergeCell ref="A92:F92"/>
    <mergeCell ref="A117:F117"/>
    <mergeCell ref="A118:F118"/>
    <mergeCell ref="A119:F119"/>
    <mergeCell ref="A121:F121"/>
    <mergeCell ref="A66:A68"/>
    <mergeCell ref="B66:B67"/>
    <mergeCell ref="C66:F66"/>
    <mergeCell ref="A148:F148"/>
    <mergeCell ref="A124:A126"/>
    <mergeCell ref="B124:B125"/>
    <mergeCell ref="C124:F124"/>
    <mergeCell ref="C125:D125"/>
    <mergeCell ref="E125:F125"/>
    <mergeCell ref="B126:C126"/>
  </mergeCells>
  <hyperlinks>
    <hyperlink ref="A1" location="Inhalt!A1" display="Zurück zum Inhalt" xr:uid="{00000000-0004-0000-2000-000000000000}"/>
  </hyperlinks>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Tabelle29"/>
  <dimension ref="A1:S109"/>
  <sheetViews>
    <sheetView zoomScale="80" zoomScaleNormal="80" workbookViewId="0">
      <pane xSplit="1" topLeftCell="B1" activePane="topRight" state="frozen"/>
      <selection pane="topRight"/>
    </sheetView>
  </sheetViews>
  <sheetFormatPr baseColWidth="10" defaultColWidth="11" defaultRowHeight="15"/>
  <cols>
    <col min="1" max="1" width="23.5" style="583" customWidth="1"/>
    <col min="2" max="13" width="11.125" style="583" customWidth="1"/>
    <col min="14" max="16384" width="11" style="583"/>
  </cols>
  <sheetData>
    <row r="1" spans="1:19" ht="14.25" customHeight="1">
      <c r="A1" s="488" t="s">
        <v>688</v>
      </c>
    </row>
    <row r="3" spans="1:19" s="596" customFormat="1" ht="24" customHeight="1">
      <c r="A3" s="1156">
        <v>2022</v>
      </c>
      <c r="B3" s="1156"/>
      <c r="C3" s="1156"/>
      <c r="D3" s="1156"/>
      <c r="E3" s="1156"/>
      <c r="F3" s="1156"/>
      <c r="G3" s="1156"/>
      <c r="H3" s="1156"/>
      <c r="I3" s="1156"/>
      <c r="J3" s="1156"/>
      <c r="K3" s="1156"/>
      <c r="L3" s="1156"/>
      <c r="M3" s="1156"/>
      <c r="N3" s="345"/>
      <c r="O3" s="345"/>
      <c r="P3" s="345"/>
      <c r="Q3" s="345"/>
      <c r="R3" s="345"/>
      <c r="S3" s="345"/>
    </row>
    <row r="4" spans="1:19" ht="14.25" customHeight="1">
      <c r="A4" s="275"/>
    </row>
    <row r="5" spans="1:19" ht="45" customHeight="1">
      <c r="A5" s="1158" t="s">
        <v>698</v>
      </c>
      <c r="B5" s="1158"/>
      <c r="C5" s="1158"/>
      <c r="D5" s="1158"/>
    </row>
    <row r="6" spans="1:19" ht="15" customHeight="1" thickBot="1">
      <c r="A6" s="1164" t="s">
        <v>311</v>
      </c>
      <c r="B6" s="1160" t="s">
        <v>185</v>
      </c>
      <c r="C6" s="1160" t="s">
        <v>185</v>
      </c>
      <c r="D6" s="1161" t="s">
        <v>185</v>
      </c>
    </row>
    <row r="7" spans="1:19" ht="15" customHeight="1" thickBot="1">
      <c r="A7" s="1165" t="s">
        <v>311</v>
      </c>
      <c r="B7" s="72" t="s">
        <v>112</v>
      </c>
      <c r="C7" s="72" t="s">
        <v>82</v>
      </c>
      <c r="D7" s="72" t="s">
        <v>83</v>
      </c>
    </row>
    <row r="8" spans="1:19" ht="15" customHeight="1">
      <c r="A8" s="276" t="s">
        <v>84</v>
      </c>
      <c r="B8" s="304">
        <v>62.87368920128548</v>
      </c>
      <c r="C8" s="305">
        <v>2.5384923460305679</v>
      </c>
      <c r="D8" s="307">
        <v>371</v>
      </c>
    </row>
    <row r="9" spans="1:19" ht="15" customHeight="1">
      <c r="A9" s="281" t="s">
        <v>85</v>
      </c>
      <c r="B9" s="309">
        <v>57.194450428404863</v>
      </c>
      <c r="C9" s="310">
        <v>2.7104447285529369</v>
      </c>
      <c r="D9" s="312">
        <v>338</v>
      </c>
    </row>
    <row r="10" spans="1:19" ht="15" customHeight="1">
      <c r="A10" s="276" t="s">
        <v>86</v>
      </c>
      <c r="B10" s="304">
        <v>60.888075340146507</v>
      </c>
      <c r="C10" s="305">
        <v>2.6273047849528579</v>
      </c>
      <c r="D10" s="307">
        <v>327</v>
      </c>
    </row>
    <row r="11" spans="1:19" ht="15" customHeight="1">
      <c r="A11" s="281" t="s">
        <v>87</v>
      </c>
      <c r="B11" s="309">
        <v>51.924592160786062</v>
      </c>
      <c r="C11" s="310">
        <v>2.8205379814939588</v>
      </c>
      <c r="D11" s="312">
        <v>273</v>
      </c>
    </row>
    <row r="12" spans="1:19" ht="15" customHeight="1">
      <c r="A12" s="276" t="s">
        <v>88</v>
      </c>
      <c r="B12" s="304">
        <v>57.127495798628154</v>
      </c>
      <c r="C12" s="305">
        <v>4.5400755679068361</v>
      </c>
      <c r="D12" s="307">
        <v>103</v>
      </c>
    </row>
    <row r="13" spans="1:19" ht="15" customHeight="1">
      <c r="A13" s="281" t="s">
        <v>89</v>
      </c>
      <c r="B13" s="309">
        <v>76.965503505255072</v>
      </c>
      <c r="C13" s="310">
        <v>2.745037190784168</v>
      </c>
      <c r="D13" s="312">
        <v>208</v>
      </c>
    </row>
    <row r="14" spans="1:19" ht="15" customHeight="1">
      <c r="A14" s="276" t="s">
        <v>90</v>
      </c>
      <c r="B14" s="304">
        <v>63.889980203895661</v>
      </c>
      <c r="C14" s="305">
        <v>2.689876692682093</v>
      </c>
      <c r="D14" s="307">
        <v>315</v>
      </c>
    </row>
    <row r="15" spans="1:19" ht="15" customHeight="1">
      <c r="A15" s="281" t="s">
        <v>91</v>
      </c>
      <c r="B15" s="309">
        <v>61.912484217166408</v>
      </c>
      <c r="C15" s="310">
        <v>3.1133704515155189</v>
      </c>
      <c r="D15" s="312">
        <v>201</v>
      </c>
    </row>
    <row r="16" spans="1:19" ht="15" customHeight="1">
      <c r="A16" s="276" t="s">
        <v>92</v>
      </c>
      <c r="B16" s="304">
        <v>56.614758585342557</v>
      </c>
      <c r="C16" s="305">
        <v>2.8073797627110788</v>
      </c>
      <c r="D16" s="307">
        <v>326</v>
      </c>
    </row>
    <row r="17" spans="1:13" ht="15" customHeight="1">
      <c r="A17" s="281" t="s">
        <v>93</v>
      </c>
      <c r="B17" s="309">
        <v>64.418479259620909</v>
      </c>
      <c r="C17" s="310">
        <v>2.5795051690823989</v>
      </c>
      <c r="D17" s="312">
        <v>353</v>
      </c>
    </row>
    <row r="18" spans="1:13" ht="15" customHeight="1">
      <c r="A18" s="276" t="s">
        <v>94</v>
      </c>
      <c r="B18" s="304">
        <v>63.078862319657127</v>
      </c>
      <c r="C18" s="305">
        <v>2.556838978032804</v>
      </c>
      <c r="D18" s="307">
        <v>339</v>
      </c>
    </row>
    <row r="19" spans="1:13" ht="15" customHeight="1">
      <c r="A19" s="281" t="s">
        <v>95</v>
      </c>
      <c r="B19" s="309">
        <v>76.787043521421282</v>
      </c>
      <c r="C19" s="310">
        <v>3.5891488958717899</v>
      </c>
      <c r="D19" s="312">
        <v>115</v>
      </c>
    </row>
    <row r="20" spans="1:13" ht="15" customHeight="1">
      <c r="A20" s="276" t="s">
        <v>96</v>
      </c>
      <c r="B20" s="304">
        <v>60.187848531687969</v>
      </c>
      <c r="C20" s="305">
        <v>2.6461968228672301</v>
      </c>
      <c r="D20" s="307">
        <v>308</v>
      </c>
    </row>
    <row r="21" spans="1:13" ht="15" customHeight="1">
      <c r="A21" s="281" t="s">
        <v>97</v>
      </c>
      <c r="B21" s="309">
        <v>55.826053657827373</v>
      </c>
      <c r="C21" s="310">
        <v>2.4106033186120799</v>
      </c>
      <c r="D21" s="312">
        <v>344</v>
      </c>
    </row>
    <row r="22" spans="1:13" ht="15" customHeight="1">
      <c r="A22" s="276" t="s">
        <v>98</v>
      </c>
      <c r="B22" s="304">
        <v>68.512584162179081</v>
      </c>
      <c r="C22" s="305">
        <v>2.167252982789527</v>
      </c>
      <c r="D22" s="307">
        <v>404</v>
      </c>
    </row>
    <row r="23" spans="1:13" ht="15" customHeight="1" thickBot="1">
      <c r="A23" s="286" t="s">
        <v>99</v>
      </c>
      <c r="B23" s="319">
        <v>54.468921858082552</v>
      </c>
      <c r="C23" s="320">
        <v>2.4456976774031922</v>
      </c>
      <c r="D23" s="322">
        <v>325</v>
      </c>
    </row>
    <row r="24" spans="1:13" ht="15" customHeight="1">
      <c r="A24" s="291" t="s">
        <v>100</v>
      </c>
      <c r="B24" s="332">
        <v>62.154161257024953</v>
      </c>
      <c r="C24" s="333">
        <v>1.073185887579559</v>
      </c>
      <c r="D24" s="335">
        <v>2872</v>
      </c>
    </row>
    <row r="25" spans="1:13" ht="15" customHeight="1">
      <c r="A25" s="291" t="s">
        <v>101</v>
      </c>
      <c r="B25" s="332">
        <v>57.935526818795822</v>
      </c>
      <c r="C25" s="333">
        <v>1.148101558802886</v>
      </c>
      <c r="D25" s="335">
        <v>1778</v>
      </c>
    </row>
    <row r="26" spans="1:13" ht="15" customHeight="1">
      <c r="A26" s="296" t="s">
        <v>102</v>
      </c>
      <c r="B26" s="324">
        <v>61.352965782371108</v>
      </c>
      <c r="C26" s="325">
        <v>0.89641912584732431</v>
      </c>
      <c r="D26" s="327">
        <v>4650</v>
      </c>
    </row>
    <row r="27" spans="1:13" ht="37.5" customHeight="1">
      <c r="A27" s="1173" t="s">
        <v>186</v>
      </c>
      <c r="B27" s="1173" t="s">
        <v>187</v>
      </c>
      <c r="C27" s="1173" t="s">
        <v>187</v>
      </c>
      <c r="D27" s="1173" t="s">
        <v>187</v>
      </c>
    </row>
    <row r="28" spans="1:13" ht="37.5" customHeight="1">
      <c r="A28" s="1173" t="s">
        <v>453</v>
      </c>
      <c r="B28" s="1173" t="s">
        <v>105</v>
      </c>
      <c r="C28" s="1173" t="s">
        <v>105</v>
      </c>
      <c r="D28" s="1173" t="s">
        <v>105</v>
      </c>
    </row>
    <row r="29" spans="1:13" ht="37.5" customHeight="1">
      <c r="A29" s="1173" t="s">
        <v>188</v>
      </c>
      <c r="B29" s="1173" t="s">
        <v>188</v>
      </c>
      <c r="C29" s="1173" t="s">
        <v>188</v>
      </c>
      <c r="D29" s="1173" t="s">
        <v>188</v>
      </c>
    </row>
    <row r="31" spans="1:13" ht="15" customHeight="1">
      <c r="A31" s="1108" t="s">
        <v>697</v>
      </c>
      <c r="B31" s="1108"/>
      <c r="C31" s="1108"/>
      <c r="D31" s="1108"/>
      <c r="E31" s="1108"/>
      <c r="F31" s="1108"/>
      <c r="G31" s="1108"/>
      <c r="H31" s="1108"/>
      <c r="I31" s="1108"/>
      <c r="J31" s="1108"/>
      <c r="K31" s="1108"/>
      <c r="L31" s="1108"/>
      <c r="M31" s="1108"/>
    </row>
    <row r="32" spans="1:13" ht="30.75" customHeight="1" thickBot="1">
      <c r="A32" s="1164" t="s">
        <v>311</v>
      </c>
      <c r="B32" s="1160" t="s">
        <v>455</v>
      </c>
      <c r="C32" s="1160" t="s">
        <v>189</v>
      </c>
      <c r="D32" s="1160" t="s">
        <v>189</v>
      </c>
      <c r="E32" s="1160" t="s">
        <v>456</v>
      </c>
      <c r="F32" s="1160" t="s">
        <v>190</v>
      </c>
      <c r="G32" s="1160" t="s">
        <v>190</v>
      </c>
      <c r="H32" s="1157" t="s">
        <v>457</v>
      </c>
      <c r="I32" s="1157" t="s">
        <v>191</v>
      </c>
      <c r="J32" s="1157" t="s">
        <v>191</v>
      </c>
      <c r="K32" s="1160" t="s">
        <v>458</v>
      </c>
      <c r="L32" s="1160" t="s">
        <v>192</v>
      </c>
      <c r="M32" s="1161" t="s">
        <v>192</v>
      </c>
    </row>
    <row r="33" spans="1:13" ht="15" customHeight="1" thickBot="1">
      <c r="A33" s="1165" t="s">
        <v>311</v>
      </c>
      <c r="B33" s="72" t="s">
        <v>112</v>
      </c>
      <c r="C33" s="72" t="s">
        <v>82</v>
      </c>
      <c r="D33" s="73" t="s">
        <v>83</v>
      </c>
      <c r="E33" s="72" t="s">
        <v>112</v>
      </c>
      <c r="F33" s="72" t="s">
        <v>82</v>
      </c>
      <c r="G33" s="73" t="s">
        <v>83</v>
      </c>
      <c r="H33" s="72" t="s">
        <v>112</v>
      </c>
      <c r="I33" s="72" t="s">
        <v>82</v>
      </c>
      <c r="J33" s="73" t="s">
        <v>83</v>
      </c>
      <c r="K33" s="72" t="s">
        <v>112</v>
      </c>
      <c r="L33" s="72" t="s">
        <v>82</v>
      </c>
      <c r="M33" s="72" t="s">
        <v>83</v>
      </c>
    </row>
    <row r="34" spans="1:13" ht="15" customHeight="1">
      <c r="A34" s="276" t="s">
        <v>84</v>
      </c>
      <c r="B34" s="591">
        <v>79.566685140693906</v>
      </c>
      <c r="C34" s="305">
        <v>2.0628763630385718</v>
      </c>
      <c r="D34" s="306">
        <v>370</v>
      </c>
      <c r="E34" s="304">
        <v>43.353967242287418</v>
      </c>
      <c r="F34" s="305">
        <v>2.619767459692071</v>
      </c>
      <c r="G34" s="306">
        <v>362</v>
      </c>
      <c r="H34" s="304">
        <v>63.404417766871973</v>
      </c>
      <c r="I34" s="305">
        <v>2.540665164632208</v>
      </c>
      <c r="J34" s="306">
        <v>366</v>
      </c>
      <c r="K34" s="304">
        <v>78.7504620372994</v>
      </c>
      <c r="L34" s="305">
        <v>2.1570665756258012</v>
      </c>
      <c r="M34" s="307">
        <v>368</v>
      </c>
    </row>
    <row r="35" spans="1:13" ht="15" customHeight="1">
      <c r="A35" s="281" t="s">
        <v>85</v>
      </c>
      <c r="B35" s="309">
        <v>81.404458804987343</v>
      </c>
      <c r="C35" s="310">
        <v>2.1636768287597441</v>
      </c>
      <c r="D35" s="311">
        <v>336</v>
      </c>
      <c r="E35" s="309">
        <v>49.306437772809787</v>
      </c>
      <c r="F35" s="310">
        <v>2.8153881990189338</v>
      </c>
      <c r="G35" s="311">
        <v>327</v>
      </c>
      <c r="H35" s="309">
        <v>56.620181961019213</v>
      </c>
      <c r="I35" s="310">
        <v>2.7965117526002801</v>
      </c>
      <c r="J35" s="311">
        <v>328</v>
      </c>
      <c r="K35" s="309">
        <v>83.65088782385844</v>
      </c>
      <c r="L35" s="310">
        <v>2.040444840034664</v>
      </c>
      <c r="M35" s="312">
        <v>334</v>
      </c>
    </row>
    <row r="36" spans="1:13" ht="15" customHeight="1">
      <c r="A36" s="276" t="s">
        <v>86</v>
      </c>
      <c r="B36" s="304">
        <v>72.416309884152227</v>
      </c>
      <c r="C36" s="305">
        <v>2.3908386589343489</v>
      </c>
      <c r="D36" s="306">
        <v>317</v>
      </c>
      <c r="E36" s="304">
        <v>39.691289343371203</v>
      </c>
      <c r="F36" s="305">
        <v>2.6498711194594859</v>
      </c>
      <c r="G36" s="306">
        <v>314</v>
      </c>
      <c r="H36" s="304">
        <v>61.289377812961753</v>
      </c>
      <c r="I36" s="305">
        <v>2.66506294423356</v>
      </c>
      <c r="J36" s="306">
        <v>318</v>
      </c>
      <c r="K36" s="304">
        <v>87.748746576057727</v>
      </c>
      <c r="L36" s="305">
        <v>1.751202785723994</v>
      </c>
      <c r="M36" s="307">
        <v>319</v>
      </c>
    </row>
    <row r="37" spans="1:13" ht="15" customHeight="1">
      <c r="A37" s="281" t="s">
        <v>87</v>
      </c>
      <c r="B37" s="309">
        <v>79.302132202470276</v>
      </c>
      <c r="C37" s="310">
        <v>2.2465141190239102</v>
      </c>
      <c r="D37" s="311">
        <v>269</v>
      </c>
      <c r="E37" s="309">
        <v>45.594252911622078</v>
      </c>
      <c r="F37" s="310">
        <v>2.848850962158294</v>
      </c>
      <c r="G37" s="311">
        <v>264</v>
      </c>
      <c r="H37" s="309">
        <v>52.637862622619622</v>
      </c>
      <c r="I37" s="310">
        <v>2.8491533114075311</v>
      </c>
      <c r="J37" s="311">
        <v>268</v>
      </c>
      <c r="K37" s="309">
        <v>85.096540395195973</v>
      </c>
      <c r="L37" s="310">
        <v>2.045996494461007</v>
      </c>
      <c r="M37" s="312">
        <v>266</v>
      </c>
    </row>
    <row r="38" spans="1:13" ht="15" customHeight="1">
      <c r="A38" s="276" t="s">
        <v>88</v>
      </c>
      <c r="B38" s="304">
        <v>81.217431549037329</v>
      </c>
      <c r="C38" s="305">
        <v>3.6809716609314811</v>
      </c>
      <c r="D38" s="306">
        <v>106</v>
      </c>
      <c r="E38" s="304">
        <v>42.310294542003348</v>
      </c>
      <c r="F38" s="305">
        <v>4.4083338906727167</v>
      </c>
      <c r="G38" s="306">
        <v>103</v>
      </c>
      <c r="H38" s="304">
        <v>56.300134196677163</v>
      </c>
      <c r="I38" s="305">
        <v>4.5537510704987652</v>
      </c>
      <c r="J38" s="306">
        <v>103</v>
      </c>
      <c r="K38" s="304">
        <v>88.743690422767145</v>
      </c>
      <c r="L38" s="305">
        <v>2.55034314434437</v>
      </c>
      <c r="M38" s="307">
        <v>104</v>
      </c>
    </row>
    <row r="39" spans="1:13" ht="15" customHeight="1">
      <c r="A39" s="281" t="s">
        <v>89</v>
      </c>
      <c r="B39" s="309">
        <v>75.51916160699875</v>
      </c>
      <c r="C39" s="310">
        <v>2.7592787147119981</v>
      </c>
      <c r="D39" s="311">
        <v>209</v>
      </c>
      <c r="E39" s="309">
        <v>43.884632762406618</v>
      </c>
      <c r="F39" s="310">
        <v>3.27795357558808</v>
      </c>
      <c r="G39" s="311">
        <v>201</v>
      </c>
      <c r="H39" s="309">
        <v>70.682477032113113</v>
      </c>
      <c r="I39" s="310">
        <v>3.003807723162101</v>
      </c>
      <c r="J39" s="311">
        <v>204</v>
      </c>
      <c r="K39" s="309">
        <v>91.648490462943059</v>
      </c>
      <c r="L39" s="310">
        <v>1.8242086369709749</v>
      </c>
      <c r="M39" s="312">
        <v>207</v>
      </c>
    </row>
    <row r="40" spans="1:13" ht="15" customHeight="1">
      <c r="A40" s="276" t="s">
        <v>90</v>
      </c>
      <c r="B40" s="304">
        <v>71.22386705104654</v>
      </c>
      <c r="C40" s="305">
        <v>2.548442579251021</v>
      </c>
      <c r="D40" s="306">
        <v>314</v>
      </c>
      <c r="E40" s="304">
        <v>51.382149524733769</v>
      </c>
      <c r="F40" s="305">
        <v>2.8538827689305011</v>
      </c>
      <c r="G40" s="306">
        <v>308</v>
      </c>
      <c r="H40" s="304">
        <v>65.987661791160676</v>
      </c>
      <c r="I40" s="305">
        <v>2.7053098575014349</v>
      </c>
      <c r="J40" s="306">
        <v>309</v>
      </c>
      <c r="K40" s="304">
        <v>82.849968754539944</v>
      </c>
      <c r="L40" s="305">
        <v>2.218745802883805</v>
      </c>
      <c r="M40" s="307">
        <v>309</v>
      </c>
    </row>
    <row r="41" spans="1:13" ht="15" customHeight="1">
      <c r="A41" s="281" t="s">
        <v>91</v>
      </c>
      <c r="B41" s="309">
        <v>84.221748520959224</v>
      </c>
      <c r="C41" s="310">
        <v>2.2868439578449551</v>
      </c>
      <c r="D41" s="311">
        <v>198</v>
      </c>
      <c r="E41" s="309">
        <v>50.532224000809343</v>
      </c>
      <c r="F41" s="310">
        <v>3.3015666671210671</v>
      </c>
      <c r="G41" s="311">
        <v>187</v>
      </c>
      <c r="H41" s="309">
        <v>54.220088238332842</v>
      </c>
      <c r="I41" s="310">
        <v>3.2499398689150811</v>
      </c>
      <c r="J41" s="311">
        <v>192</v>
      </c>
      <c r="K41" s="309">
        <v>83.556340421733438</v>
      </c>
      <c r="L41" s="310">
        <v>2.368465953092616</v>
      </c>
      <c r="M41" s="312">
        <v>194</v>
      </c>
    </row>
    <row r="42" spans="1:13" ht="15" customHeight="1">
      <c r="A42" s="276" t="s">
        <v>92</v>
      </c>
      <c r="B42" s="304">
        <v>79.755754676154183</v>
      </c>
      <c r="C42" s="305">
        <v>2.213088593790336</v>
      </c>
      <c r="D42" s="306">
        <v>325</v>
      </c>
      <c r="E42" s="304">
        <v>49.939890212056874</v>
      </c>
      <c r="F42" s="305">
        <v>2.8464197877661319</v>
      </c>
      <c r="G42" s="306">
        <v>321</v>
      </c>
      <c r="H42" s="304">
        <v>56.624956331275101</v>
      </c>
      <c r="I42" s="305">
        <v>2.8460466964664088</v>
      </c>
      <c r="J42" s="306">
        <v>321</v>
      </c>
      <c r="K42" s="304">
        <v>86.388261936643914</v>
      </c>
      <c r="L42" s="305">
        <v>1.8626533839240349</v>
      </c>
      <c r="M42" s="307">
        <v>325</v>
      </c>
    </row>
    <row r="43" spans="1:13" ht="15" customHeight="1">
      <c r="A43" s="281" t="s">
        <v>93</v>
      </c>
      <c r="B43" s="309">
        <v>78.860026200962153</v>
      </c>
      <c r="C43" s="310">
        <v>2.1831420687747758</v>
      </c>
      <c r="D43" s="311">
        <v>349</v>
      </c>
      <c r="E43" s="309">
        <v>52.207341027373687</v>
      </c>
      <c r="F43" s="310">
        <v>2.7248572311480919</v>
      </c>
      <c r="G43" s="311">
        <v>340</v>
      </c>
      <c r="H43" s="309">
        <v>63.565684209237872</v>
      </c>
      <c r="I43" s="310">
        <v>2.5989360303158788</v>
      </c>
      <c r="J43" s="311">
        <v>347</v>
      </c>
      <c r="K43" s="309">
        <v>79.730893234752145</v>
      </c>
      <c r="L43" s="310">
        <v>2.1835188584616381</v>
      </c>
      <c r="M43" s="312">
        <v>347</v>
      </c>
    </row>
    <row r="44" spans="1:13" ht="15" customHeight="1">
      <c r="A44" s="276" t="s">
        <v>94</v>
      </c>
      <c r="B44" s="304">
        <v>68.879717482416964</v>
      </c>
      <c r="C44" s="305">
        <v>2.386173433423961</v>
      </c>
      <c r="D44" s="306">
        <v>333</v>
      </c>
      <c r="E44" s="304">
        <v>54.91714679908474</v>
      </c>
      <c r="F44" s="305">
        <v>2.6440017694761302</v>
      </c>
      <c r="G44" s="306">
        <v>326</v>
      </c>
      <c r="H44" s="304">
        <v>72.528895496204271</v>
      </c>
      <c r="I44" s="305">
        <v>2.406553950219255</v>
      </c>
      <c r="J44" s="306">
        <v>329</v>
      </c>
      <c r="K44" s="591">
        <v>85.392150982609976</v>
      </c>
      <c r="L44" s="305">
        <v>1.894655562138235</v>
      </c>
      <c r="M44" s="307">
        <v>333</v>
      </c>
    </row>
    <row r="45" spans="1:13" ht="15" customHeight="1">
      <c r="A45" s="281" t="s">
        <v>95</v>
      </c>
      <c r="B45" s="309">
        <v>80.23853688522432</v>
      </c>
      <c r="C45" s="310">
        <v>3.2517531550273779</v>
      </c>
      <c r="D45" s="311">
        <v>115</v>
      </c>
      <c r="E45" s="309">
        <v>52.359459977837083</v>
      </c>
      <c r="F45" s="310">
        <v>4.2954769674170707</v>
      </c>
      <c r="G45" s="311">
        <v>110</v>
      </c>
      <c r="H45" s="309">
        <v>66.735465636007788</v>
      </c>
      <c r="I45" s="310">
        <v>4.0663007077219122</v>
      </c>
      <c r="J45" s="311">
        <v>113</v>
      </c>
      <c r="K45" s="309">
        <v>73.529986602612368</v>
      </c>
      <c r="L45" s="310">
        <v>3.7037776178602808</v>
      </c>
      <c r="M45" s="312">
        <v>111</v>
      </c>
    </row>
    <row r="46" spans="1:13" ht="15" customHeight="1">
      <c r="A46" s="276" t="s">
        <v>96</v>
      </c>
      <c r="B46" s="304">
        <v>79.760358331926156</v>
      </c>
      <c r="C46" s="305">
        <v>2.1751509477989819</v>
      </c>
      <c r="D46" s="306">
        <v>308</v>
      </c>
      <c r="E46" s="304">
        <v>47.321614535794673</v>
      </c>
      <c r="F46" s="305">
        <v>2.740680687709383</v>
      </c>
      <c r="G46" s="306">
        <v>300</v>
      </c>
      <c r="H46" s="304">
        <v>64.281641076045759</v>
      </c>
      <c r="I46" s="305">
        <v>2.624497521926703</v>
      </c>
      <c r="J46" s="306">
        <v>302</v>
      </c>
      <c r="K46" s="304">
        <v>85.523912229848605</v>
      </c>
      <c r="L46" s="305">
        <v>1.94871479076328</v>
      </c>
      <c r="M46" s="307">
        <v>303</v>
      </c>
    </row>
    <row r="47" spans="1:13" ht="15" customHeight="1">
      <c r="A47" s="281" t="s">
        <v>97</v>
      </c>
      <c r="B47" s="309">
        <v>82.733867511747235</v>
      </c>
      <c r="C47" s="310">
        <v>1.7653128835345999</v>
      </c>
      <c r="D47" s="311">
        <v>339</v>
      </c>
      <c r="E47" s="309">
        <v>48.956311262384517</v>
      </c>
      <c r="F47" s="310">
        <v>2.4514484659335212</v>
      </c>
      <c r="G47" s="311">
        <v>332</v>
      </c>
      <c r="H47" s="592">
        <v>45.435789504977187</v>
      </c>
      <c r="I47" s="310">
        <v>2.4116614154389122</v>
      </c>
      <c r="J47" s="311">
        <v>337</v>
      </c>
      <c r="K47" s="309">
        <v>78.812128254582532</v>
      </c>
      <c r="L47" s="310">
        <v>2.0006416608470108</v>
      </c>
      <c r="M47" s="312">
        <v>339</v>
      </c>
    </row>
    <row r="48" spans="1:13" ht="15" customHeight="1">
      <c r="A48" s="276" t="s">
        <v>98</v>
      </c>
      <c r="B48" s="304">
        <v>81.833380692744072</v>
      </c>
      <c r="C48" s="305">
        <v>1.7328456268197829</v>
      </c>
      <c r="D48" s="306">
        <v>397</v>
      </c>
      <c r="E48" s="304">
        <v>39.510964735948392</v>
      </c>
      <c r="F48" s="305">
        <v>2.2524016409000498</v>
      </c>
      <c r="G48" s="306">
        <v>386</v>
      </c>
      <c r="H48" s="304">
        <v>62.177204967409118</v>
      </c>
      <c r="I48" s="305">
        <v>2.2555304337161268</v>
      </c>
      <c r="J48" s="306">
        <v>395</v>
      </c>
      <c r="K48" s="304">
        <v>80.27495653143734</v>
      </c>
      <c r="L48" s="305">
        <v>1.9395696603837269</v>
      </c>
      <c r="M48" s="307">
        <v>392</v>
      </c>
    </row>
    <row r="49" spans="1:19" ht="15" customHeight="1" thickBot="1">
      <c r="A49" s="286" t="s">
        <v>99</v>
      </c>
      <c r="B49" s="319">
        <v>83.072793044644285</v>
      </c>
      <c r="C49" s="320">
        <v>1.821903417415897</v>
      </c>
      <c r="D49" s="321">
        <v>322</v>
      </c>
      <c r="E49" s="595">
        <v>57.942333605551532</v>
      </c>
      <c r="F49" s="320">
        <v>2.4621877716195422</v>
      </c>
      <c r="G49" s="321">
        <v>314</v>
      </c>
      <c r="H49" s="319">
        <v>58.679531155346453</v>
      </c>
      <c r="I49" s="320">
        <v>2.4459800409789589</v>
      </c>
      <c r="J49" s="321">
        <v>319</v>
      </c>
      <c r="K49" s="319">
        <v>82.819689699138934</v>
      </c>
      <c r="L49" s="320">
        <v>1.8612278237569659</v>
      </c>
      <c r="M49" s="322">
        <v>319</v>
      </c>
    </row>
    <row r="50" spans="1:19" ht="15" customHeight="1">
      <c r="A50" s="291" t="s">
        <v>100</v>
      </c>
      <c r="B50" s="593">
        <v>78.411594852766981</v>
      </c>
      <c r="C50" s="333">
        <v>0.89110648102392176</v>
      </c>
      <c r="D50" s="334">
        <v>2854</v>
      </c>
      <c r="E50" s="332">
        <v>48.767773836621082</v>
      </c>
      <c r="F50" s="333">
        <v>1.120210071127032</v>
      </c>
      <c r="G50" s="334">
        <v>2784</v>
      </c>
      <c r="H50" s="332">
        <v>62.1346067166211</v>
      </c>
      <c r="I50" s="333">
        <v>1.090075326266887</v>
      </c>
      <c r="J50" s="334">
        <v>2815</v>
      </c>
      <c r="K50" s="593">
        <v>82.076736811135405</v>
      </c>
      <c r="L50" s="333">
        <v>0.86567990320694455</v>
      </c>
      <c r="M50" s="335">
        <v>2830</v>
      </c>
    </row>
    <row r="51" spans="1:19" ht="15" customHeight="1">
      <c r="A51" s="291" t="s">
        <v>101</v>
      </c>
      <c r="B51" s="332">
        <v>79.010745321874978</v>
      </c>
      <c r="C51" s="333">
        <v>0.95556639827597911</v>
      </c>
      <c r="D51" s="334">
        <v>1753</v>
      </c>
      <c r="E51" s="332">
        <v>46.898522822964253</v>
      </c>
      <c r="F51" s="333">
        <v>1.1732705915191</v>
      </c>
      <c r="G51" s="334">
        <v>1711</v>
      </c>
      <c r="H51" s="593">
        <v>57.49529775156946</v>
      </c>
      <c r="I51" s="333">
        <v>1.1567663011884799</v>
      </c>
      <c r="J51" s="334">
        <v>1736</v>
      </c>
      <c r="K51" s="332">
        <v>84.593882558558249</v>
      </c>
      <c r="L51" s="333">
        <v>0.82908061314094872</v>
      </c>
      <c r="M51" s="335">
        <v>1740</v>
      </c>
    </row>
    <row r="52" spans="1:19" ht="15" customHeight="1">
      <c r="A52" s="296" t="s">
        <v>102</v>
      </c>
      <c r="B52" s="594">
        <v>78.524671973213316</v>
      </c>
      <c r="C52" s="325">
        <v>0.74506211827149782</v>
      </c>
      <c r="D52" s="326">
        <v>4607</v>
      </c>
      <c r="E52" s="324">
        <v>48.414458965779147</v>
      </c>
      <c r="F52" s="325">
        <v>0.93515408584263338</v>
      </c>
      <c r="G52" s="326">
        <v>4495</v>
      </c>
      <c r="H52" s="324">
        <v>61.256075204968042</v>
      </c>
      <c r="I52" s="325">
        <v>0.91021205835115016</v>
      </c>
      <c r="J52" s="326">
        <v>4551</v>
      </c>
      <c r="K52" s="594">
        <v>82.551749944682101</v>
      </c>
      <c r="L52" s="325">
        <v>0.71955741402476636</v>
      </c>
      <c r="M52" s="327">
        <v>4570</v>
      </c>
    </row>
    <row r="53" spans="1:19" ht="15" customHeight="1">
      <c r="A53" s="1159" t="s">
        <v>193</v>
      </c>
      <c r="B53" s="1159" t="s">
        <v>194</v>
      </c>
      <c r="C53" s="1159" t="s">
        <v>194</v>
      </c>
      <c r="D53" s="1159" t="s">
        <v>194</v>
      </c>
      <c r="E53" s="1159" t="s">
        <v>194</v>
      </c>
      <c r="F53" s="1159" t="s">
        <v>194</v>
      </c>
      <c r="G53" s="1159" t="s">
        <v>194</v>
      </c>
      <c r="H53" s="1159" t="s">
        <v>194</v>
      </c>
      <c r="I53" s="1159" t="s">
        <v>194</v>
      </c>
      <c r="J53" s="1159" t="s">
        <v>194</v>
      </c>
      <c r="K53" s="1159" t="s">
        <v>194</v>
      </c>
      <c r="L53" s="1159" t="s">
        <v>194</v>
      </c>
      <c r="M53" s="1159" t="s">
        <v>194</v>
      </c>
    </row>
    <row r="54" spans="1:19" ht="15" customHeight="1">
      <c r="A54" s="1159" t="s">
        <v>454</v>
      </c>
      <c r="B54" s="1159" t="s">
        <v>105</v>
      </c>
      <c r="C54" s="1159" t="s">
        <v>105</v>
      </c>
      <c r="D54" s="1159" t="s">
        <v>105</v>
      </c>
      <c r="E54" s="1159" t="s">
        <v>105</v>
      </c>
      <c r="F54" s="1159" t="s">
        <v>105</v>
      </c>
      <c r="G54" s="1159" t="s">
        <v>105</v>
      </c>
      <c r="H54" s="1159" t="s">
        <v>105</v>
      </c>
      <c r="I54" s="1159" t="s">
        <v>105</v>
      </c>
      <c r="J54" s="1159" t="s">
        <v>105</v>
      </c>
      <c r="K54" s="1159" t="s">
        <v>105</v>
      </c>
      <c r="L54" s="1159" t="s">
        <v>105</v>
      </c>
      <c r="M54" s="1159" t="s">
        <v>105</v>
      </c>
    </row>
    <row r="55" spans="1:19" ht="15" customHeight="1">
      <c r="A55" s="1159" t="s">
        <v>195</v>
      </c>
      <c r="B55" s="1159" t="s">
        <v>195</v>
      </c>
      <c r="C55" s="1159" t="s">
        <v>195</v>
      </c>
      <c r="D55" s="1159" t="s">
        <v>195</v>
      </c>
      <c r="E55" s="1159" t="s">
        <v>195</v>
      </c>
      <c r="F55" s="1159" t="s">
        <v>195</v>
      </c>
      <c r="G55" s="1159" t="s">
        <v>195</v>
      </c>
      <c r="H55" s="1159" t="s">
        <v>195</v>
      </c>
      <c r="I55" s="1159" t="s">
        <v>195</v>
      </c>
      <c r="J55" s="1159" t="s">
        <v>195</v>
      </c>
      <c r="K55" s="1159" t="s">
        <v>195</v>
      </c>
      <c r="L55" s="1159" t="s">
        <v>195</v>
      </c>
      <c r="M55" s="1159" t="s">
        <v>195</v>
      </c>
    </row>
    <row r="57" spans="1:19" s="596" customFormat="1" ht="24" customHeight="1">
      <c r="A57" s="1156">
        <v>2020</v>
      </c>
      <c r="B57" s="1156"/>
      <c r="C57" s="1156"/>
      <c r="D57" s="1156"/>
      <c r="E57" s="1156"/>
      <c r="F57" s="1156"/>
      <c r="G57" s="1156"/>
      <c r="H57" s="1156"/>
      <c r="I57" s="1156"/>
      <c r="J57" s="1156"/>
      <c r="K57" s="1156"/>
      <c r="L57" s="1156"/>
      <c r="M57" s="1156"/>
      <c r="N57" s="345"/>
      <c r="O57" s="345"/>
      <c r="P57" s="345"/>
      <c r="Q57" s="345"/>
      <c r="R57" s="345"/>
      <c r="S57" s="345"/>
    </row>
    <row r="59" spans="1:19" ht="45" customHeight="1">
      <c r="A59" s="1158" t="s">
        <v>696</v>
      </c>
      <c r="B59" s="1158"/>
      <c r="C59" s="1158"/>
      <c r="D59" s="1158"/>
    </row>
    <row r="60" spans="1:19" ht="15" customHeight="1" thickBot="1">
      <c r="A60" s="1164" t="s">
        <v>311</v>
      </c>
      <c r="B60" s="1160" t="s">
        <v>185</v>
      </c>
      <c r="C60" s="1160" t="s">
        <v>185</v>
      </c>
      <c r="D60" s="1161" t="s">
        <v>185</v>
      </c>
    </row>
    <row r="61" spans="1:19" ht="15" customHeight="1" thickBot="1">
      <c r="A61" s="1165" t="s">
        <v>311</v>
      </c>
      <c r="B61" s="72" t="s">
        <v>112</v>
      </c>
      <c r="C61" s="72" t="s">
        <v>82</v>
      </c>
      <c r="D61" s="72" t="s">
        <v>83</v>
      </c>
    </row>
    <row r="62" spans="1:19" ht="15" customHeight="1">
      <c r="A62" s="276" t="s">
        <v>84</v>
      </c>
      <c r="B62" s="304">
        <v>63.259770791340188</v>
      </c>
      <c r="C62" s="305">
        <v>2.3614173520537629</v>
      </c>
      <c r="D62" s="307">
        <v>432</v>
      </c>
    </row>
    <row r="63" spans="1:19" ht="15" customHeight="1">
      <c r="A63" s="281" t="s">
        <v>85</v>
      </c>
      <c r="B63" s="309">
        <v>51.993037662016341</v>
      </c>
      <c r="C63" s="310">
        <v>2.3066523449961061</v>
      </c>
      <c r="D63" s="312">
        <v>492</v>
      </c>
    </row>
    <row r="64" spans="1:19" ht="15" customHeight="1">
      <c r="A64" s="276" t="s">
        <v>86</v>
      </c>
      <c r="B64" s="304">
        <v>64.49387426660131</v>
      </c>
      <c r="C64" s="305">
        <v>4.2934017910089803</v>
      </c>
      <c r="D64" s="307">
        <v>148</v>
      </c>
    </row>
    <row r="65" spans="1:4" ht="15" customHeight="1">
      <c r="A65" s="281" t="s">
        <v>87</v>
      </c>
      <c r="B65" s="309">
        <v>49.241618057295618</v>
      </c>
      <c r="C65" s="310">
        <v>3.4084961638223028</v>
      </c>
      <c r="D65" s="312">
        <v>205</v>
      </c>
    </row>
    <row r="66" spans="1:4" ht="15" customHeight="1">
      <c r="A66" s="276" t="s">
        <v>88</v>
      </c>
      <c r="B66" s="304">
        <v>46.592657974933744</v>
      </c>
      <c r="C66" s="305">
        <v>5.1979757032395293</v>
      </c>
      <c r="D66" s="307">
        <v>88</v>
      </c>
    </row>
    <row r="67" spans="1:4" ht="15" customHeight="1">
      <c r="A67" s="281" t="s">
        <v>89</v>
      </c>
      <c r="B67" s="328" t="s">
        <v>429</v>
      </c>
      <c r="C67" s="329" t="s">
        <v>429</v>
      </c>
      <c r="D67" s="331" t="s">
        <v>429</v>
      </c>
    </row>
    <row r="68" spans="1:4" ht="15" customHeight="1">
      <c r="A68" s="276" t="s">
        <v>90</v>
      </c>
      <c r="B68" s="304">
        <v>57.55191356117065</v>
      </c>
      <c r="C68" s="305">
        <v>2.9621625470039352</v>
      </c>
      <c r="D68" s="307">
        <v>289</v>
      </c>
    </row>
    <row r="69" spans="1:4" ht="15" customHeight="1">
      <c r="A69" s="281" t="s">
        <v>91</v>
      </c>
      <c r="B69" s="309">
        <v>57.557205788964659</v>
      </c>
      <c r="C69" s="310">
        <v>4.2156006423629142</v>
      </c>
      <c r="D69" s="312">
        <v>138</v>
      </c>
    </row>
    <row r="70" spans="1:4" ht="15" customHeight="1">
      <c r="A70" s="276" t="s">
        <v>92</v>
      </c>
      <c r="B70" s="304">
        <v>58.157708706317891</v>
      </c>
      <c r="C70" s="305">
        <v>3.0101692900360901</v>
      </c>
      <c r="D70" s="307">
        <v>302</v>
      </c>
    </row>
    <row r="71" spans="1:4" ht="15" customHeight="1">
      <c r="A71" s="281" t="s">
        <v>93</v>
      </c>
      <c r="B71" s="309">
        <v>68.941557503734558</v>
      </c>
      <c r="C71" s="310">
        <v>2.2875455364720012</v>
      </c>
      <c r="D71" s="312">
        <v>437</v>
      </c>
    </row>
    <row r="72" spans="1:4" ht="15" customHeight="1">
      <c r="A72" s="276" t="s">
        <v>94</v>
      </c>
      <c r="B72" s="304">
        <v>63.652741291610504</v>
      </c>
      <c r="C72" s="305">
        <v>2.7543757707360488</v>
      </c>
      <c r="D72" s="307">
        <v>297</v>
      </c>
    </row>
    <row r="73" spans="1:4" ht="15" customHeight="1">
      <c r="A73" s="281" t="s">
        <v>95</v>
      </c>
      <c r="B73" s="309">
        <v>80.250785342404683</v>
      </c>
      <c r="C73" s="310">
        <v>3.9771544530442648</v>
      </c>
      <c r="D73" s="312">
        <v>83</v>
      </c>
    </row>
    <row r="74" spans="1:4" ht="15" customHeight="1">
      <c r="A74" s="276" t="s">
        <v>96</v>
      </c>
      <c r="B74" s="304">
        <v>62.592690639723443</v>
      </c>
      <c r="C74" s="305">
        <v>2.8879699592093222</v>
      </c>
      <c r="D74" s="307">
        <v>274</v>
      </c>
    </row>
    <row r="75" spans="1:4" ht="15" customHeight="1">
      <c r="A75" s="281" t="s">
        <v>97</v>
      </c>
      <c r="B75" s="309">
        <v>56.721716662658643</v>
      </c>
      <c r="C75" s="310">
        <v>3.6262987192884251</v>
      </c>
      <c r="D75" s="312">
        <v>174</v>
      </c>
    </row>
    <row r="76" spans="1:4" ht="15" customHeight="1">
      <c r="A76" s="276" t="s">
        <v>98</v>
      </c>
      <c r="B76" s="304">
        <v>60.330544284628708</v>
      </c>
      <c r="C76" s="305">
        <v>3.616970378127442</v>
      </c>
      <c r="D76" s="307">
        <v>204</v>
      </c>
    </row>
    <row r="77" spans="1:4" ht="15" customHeight="1" thickBot="1">
      <c r="A77" s="286" t="s">
        <v>99</v>
      </c>
      <c r="B77" s="319">
        <v>49.679964978848673</v>
      </c>
      <c r="C77" s="320">
        <v>3.2479628194608532</v>
      </c>
      <c r="D77" s="322">
        <v>210</v>
      </c>
    </row>
    <row r="78" spans="1:4" ht="15" customHeight="1">
      <c r="A78" s="291" t="s">
        <v>100</v>
      </c>
      <c r="B78" s="332">
        <v>61.035645439436202</v>
      </c>
      <c r="C78" s="333">
        <v>1.015670903475101</v>
      </c>
      <c r="D78" s="335">
        <v>2681</v>
      </c>
    </row>
    <row r="79" spans="1:4" ht="15" customHeight="1">
      <c r="A79" s="291" t="s">
        <v>101</v>
      </c>
      <c r="B79" s="332">
        <v>58.149611118453407</v>
      </c>
      <c r="C79" s="333">
        <v>1.5846805475234951</v>
      </c>
      <c r="D79" s="335">
        <v>1149</v>
      </c>
    </row>
    <row r="80" spans="1:4" ht="15" customHeight="1">
      <c r="A80" s="296" t="s">
        <v>102</v>
      </c>
      <c r="B80" s="324">
        <v>60.48271202724753</v>
      </c>
      <c r="C80" s="325">
        <v>0.87539710593362452</v>
      </c>
      <c r="D80" s="327">
        <v>3830</v>
      </c>
    </row>
    <row r="81" spans="1:13" ht="37.5" customHeight="1">
      <c r="A81" s="1173" t="s">
        <v>186</v>
      </c>
      <c r="B81" s="1173" t="s">
        <v>187</v>
      </c>
      <c r="C81" s="1173" t="s">
        <v>187</v>
      </c>
      <c r="D81" s="1173" t="s">
        <v>187</v>
      </c>
    </row>
    <row r="82" spans="1:13" ht="24.75" customHeight="1">
      <c r="A82" s="1173" t="s">
        <v>196</v>
      </c>
      <c r="B82" s="1173" t="s">
        <v>105</v>
      </c>
      <c r="C82" s="1173" t="s">
        <v>105</v>
      </c>
      <c r="D82" s="1173" t="s">
        <v>105</v>
      </c>
    </row>
    <row r="83" spans="1:13" ht="33.75" customHeight="1">
      <c r="A83" s="1173" t="s">
        <v>197</v>
      </c>
      <c r="B83" s="1173" t="s">
        <v>197</v>
      </c>
      <c r="C83" s="1173" t="s">
        <v>197</v>
      </c>
      <c r="D83" s="1173" t="s">
        <v>197</v>
      </c>
    </row>
    <row r="85" spans="1:13" ht="15" customHeight="1">
      <c r="A85" s="1108" t="s">
        <v>699</v>
      </c>
      <c r="B85" s="1108"/>
      <c r="C85" s="1108"/>
      <c r="D85" s="1108"/>
      <c r="E85" s="1108"/>
      <c r="F85" s="1108"/>
      <c r="G85" s="1108"/>
      <c r="H85" s="1108"/>
      <c r="I85" s="1108"/>
      <c r="J85" s="1108"/>
      <c r="K85" s="1108"/>
      <c r="L85" s="1108"/>
      <c r="M85" s="1108"/>
    </row>
    <row r="86" spans="1:13" ht="29.25" customHeight="1" thickBot="1">
      <c r="A86" s="1164" t="s">
        <v>311</v>
      </c>
      <c r="B86" s="1160" t="s">
        <v>455</v>
      </c>
      <c r="C86" s="1160" t="s">
        <v>189</v>
      </c>
      <c r="D86" s="1160" t="s">
        <v>189</v>
      </c>
      <c r="E86" s="1160" t="s">
        <v>456</v>
      </c>
      <c r="F86" s="1160" t="s">
        <v>190</v>
      </c>
      <c r="G86" s="1160" t="s">
        <v>190</v>
      </c>
      <c r="H86" s="1157" t="s">
        <v>457</v>
      </c>
      <c r="I86" s="1157" t="s">
        <v>191</v>
      </c>
      <c r="J86" s="1157" t="s">
        <v>191</v>
      </c>
      <c r="K86" s="1160" t="s">
        <v>458</v>
      </c>
      <c r="L86" s="1160" t="s">
        <v>192</v>
      </c>
      <c r="M86" s="1161" t="s">
        <v>192</v>
      </c>
    </row>
    <row r="87" spans="1:13" ht="15" customHeight="1" thickBot="1">
      <c r="A87" s="1165" t="s">
        <v>311</v>
      </c>
      <c r="B87" s="72" t="s">
        <v>112</v>
      </c>
      <c r="C87" s="72" t="s">
        <v>82</v>
      </c>
      <c r="D87" s="73" t="s">
        <v>83</v>
      </c>
      <c r="E87" s="72" t="s">
        <v>112</v>
      </c>
      <c r="F87" s="72" t="s">
        <v>82</v>
      </c>
      <c r="G87" s="73" t="s">
        <v>83</v>
      </c>
      <c r="H87" s="72" t="s">
        <v>112</v>
      </c>
      <c r="I87" s="72" t="s">
        <v>82</v>
      </c>
      <c r="J87" s="73" t="s">
        <v>83</v>
      </c>
      <c r="K87" s="72" t="s">
        <v>112</v>
      </c>
      <c r="L87" s="72" t="s">
        <v>82</v>
      </c>
      <c r="M87" s="72" t="s">
        <v>83</v>
      </c>
    </row>
    <row r="88" spans="1:13" ht="15" customHeight="1">
      <c r="A88" s="276" t="s">
        <v>84</v>
      </c>
      <c r="B88" s="304">
        <v>87.716448702851253</v>
      </c>
      <c r="C88" s="305">
        <v>1.5992261719056171</v>
      </c>
      <c r="D88" s="306">
        <v>417</v>
      </c>
      <c r="E88" s="304">
        <v>46.762992711916809</v>
      </c>
      <c r="F88" s="305">
        <v>2.6423900037898922</v>
      </c>
      <c r="G88" s="306">
        <v>368</v>
      </c>
      <c r="H88" s="304">
        <v>64.273752557102213</v>
      </c>
      <c r="I88" s="305">
        <v>2.469459760356822</v>
      </c>
      <c r="J88" s="306">
        <v>399</v>
      </c>
      <c r="K88" s="304">
        <v>74.597098577583665</v>
      </c>
      <c r="L88" s="305">
        <v>2.2828452466029239</v>
      </c>
      <c r="M88" s="307">
        <v>380</v>
      </c>
    </row>
    <row r="89" spans="1:13" ht="15" customHeight="1">
      <c r="A89" s="281" t="s">
        <v>85</v>
      </c>
      <c r="B89" s="309">
        <v>85.887760388374829</v>
      </c>
      <c r="C89" s="310">
        <v>1.7121099855453561</v>
      </c>
      <c r="D89" s="311">
        <v>472</v>
      </c>
      <c r="E89" s="309">
        <v>51.149472986922461</v>
      </c>
      <c r="F89" s="310">
        <v>2.5125802024242332</v>
      </c>
      <c r="G89" s="311">
        <v>414</v>
      </c>
      <c r="H89" s="309">
        <v>60.666849173675317</v>
      </c>
      <c r="I89" s="310">
        <v>2.4150722257318651</v>
      </c>
      <c r="J89" s="311">
        <v>438</v>
      </c>
      <c r="K89" s="309">
        <v>79.117096780046936</v>
      </c>
      <c r="L89" s="310">
        <v>1.963504469566862</v>
      </c>
      <c r="M89" s="312">
        <v>450</v>
      </c>
    </row>
    <row r="90" spans="1:13" ht="15" customHeight="1">
      <c r="A90" s="276" t="s">
        <v>86</v>
      </c>
      <c r="B90" s="304">
        <v>64.080316584228967</v>
      </c>
      <c r="C90" s="305">
        <v>4.253948586121628</v>
      </c>
      <c r="D90" s="306">
        <v>142</v>
      </c>
      <c r="E90" s="304">
        <v>37.495285178019337</v>
      </c>
      <c r="F90" s="305">
        <v>4.2768700151236514</v>
      </c>
      <c r="G90" s="306">
        <v>134</v>
      </c>
      <c r="H90" s="304">
        <v>68.880446436062755</v>
      </c>
      <c r="I90" s="305">
        <v>4.3206102895701246</v>
      </c>
      <c r="J90" s="306">
        <v>143</v>
      </c>
      <c r="K90" s="304">
        <v>84.690294232163481</v>
      </c>
      <c r="L90" s="305">
        <v>2.968273551603124</v>
      </c>
      <c r="M90" s="307">
        <v>142</v>
      </c>
    </row>
    <row r="91" spans="1:13" ht="15" customHeight="1">
      <c r="A91" s="281" t="s">
        <v>87</v>
      </c>
      <c r="B91" s="309">
        <v>80.600935320927505</v>
      </c>
      <c r="C91" s="310">
        <v>2.8366878111479208</v>
      </c>
      <c r="D91" s="311">
        <v>195</v>
      </c>
      <c r="E91" s="309">
        <v>43.547626425441379</v>
      </c>
      <c r="F91" s="310">
        <v>3.6310970768477659</v>
      </c>
      <c r="G91" s="311">
        <v>176</v>
      </c>
      <c r="H91" s="309">
        <v>58.823067851875898</v>
      </c>
      <c r="I91" s="310">
        <v>3.5854413595449151</v>
      </c>
      <c r="J91" s="311">
        <v>190</v>
      </c>
      <c r="K91" s="309">
        <v>80.604790919533812</v>
      </c>
      <c r="L91" s="310">
        <v>3.07797288294161</v>
      </c>
      <c r="M91" s="312">
        <v>197</v>
      </c>
    </row>
    <row r="92" spans="1:13" ht="15" customHeight="1">
      <c r="A92" s="276" t="s">
        <v>88</v>
      </c>
      <c r="B92" s="304">
        <v>73.262366009906287</v>
      </c>
      <c r="C92" s="305">
        <v>4.8133771079511964</v>
      </c>
      <c r="D92" s="306">
        <v>88</v>
      </c>
      <c r="E92" s="304">
        <v>30.024968777087111</v>
      </c>
      <c r="F92" s="305">
        <v>4.7371390416589376</v>
      </c>
      <c r="G92" s="306">
        <v>82</v>
      </c>
      <c r="H92" s="304">
        <v>54.059689271546382</v>
      </c>
      <c r="I92" s="305">
        <v>5.4232233762240281</v>
      </c>
      <c r="J92" s="306">
        <v>85</v>
      </c>
      <c r="K92" s="304">
        <v>79.79633810512405</v>
      </c>
      <c r="L92" s="305">
        <v>4.7394164079186734</v>
      </c>
      <c r="M92" s="307">
        <v>85</v>
      </c>
    </row>
    <row r="93" spans="1:13" ht="15" customHeight="1">
      <c r="A93" s="281" t="s">
        <v>89</v>
      </c>
      <c r="B93" s="328" t="s">
        <v>429</v>
      </c>
      <c r="C93" s="329" t="s">
        <v>429</v>
      </c>
      <c r="D93" s="330" t="s">
        <v>429</v>
      </c>
      <c r="E93" s="328" t="s">
        <v>429</v>
      </c>
      <c r="F93" s="329" t="s">
        <v>429</v>
      </c>
      <c r="G93" s="330" t="s">
        <v>429</v>
      </c>
      <c r="H93" s="328" t="s">
        <v>429</v>
      </c>
      <c r="I93" s="329" t="s">
        <v>429</v>
      </c>
      <c r="J93" s="330" t="s">
        <v>429</v>
      </c>
      <c r="K93" s="328" t="s">
        <v>429</v>
      </c>
      <c r="L93" s="329" t="s">
        <v>429</v>
      </c>
      <c r="M93" s="331" t="s">
        <v>429</v>
      </c>
    </row>
    <row r="94" spans="1:13" ht="15" customHeight="1">
      <c r="A94" s="276" t="s">
        <v>90</v>
      </c>
      <c r="B94" s="304">
        <v>75.189238918170261</v>
      </c>
      <c r="C94" s="305">
        <v>2.6088929887098651</v>
      </c>
      <c r="D94" s="306">
        <v>284</v>
      </c>
      <c r="E94" s="304">
        <v>45.290316332536982</v>
      </c>
      <c r="F94" s="305">
        <v>3.1230802121470931</v>
      </c>
      <c r="G94" s="306">
        <v>257</v>
      </c>
      <c r="H94" s="304">
        <v>62.056601822072118</v>
      </c>
      <c r="I94" s="305">
        <v>3.1073060981586491</v>
      </c>
      <c r="J94" s="306">
        <v>265</v>
      </c>
      <c r="K94" s="304">
        <v>83.386081739576994</v>
      </c>
      <c r="L94" s="305">
        <v>2.2699689123204512</v>
      </c>
      <c r="M94" s="307">
        <v>266</v>
      </c>
    </row>
    <row r="95" spans="1:13" ht="15" customHeight="1">
      <c r="A95" s="281" t="s">
        <v>91</v>
      </c>
      <c r="B95" s="309">
        <v>78.728241078928917</v>
      </c>
      <c r="C95" s="310">
        <v>3.764122319455895</v>
      </c>
      <c r="D95" s="311">
        <v>136</v>
      </c>
      <c r="E95" s="309">
        <v>39.363040046643647</v>
      </c>
      <c r="F95" s="310">
        <v>4.2787095922688883</v>
      </c>
      <c r="G95" s="311">
        <v>124</v>
      </c>
      <c r="H95" s="309">
        <v>54.675498451284938</v>
      </c>
      <c r="I95" s="310">
        <v>4.3976421450667376</v>
      </c>
      <c r="J95" s="311">
        <v>127</v>
      </c>
      <c r="K95" s="309">
        <v>82.180151488931656</v>
      </c>
      <c r="L95" s="310">
        <v>3.426286490003926</v>
      </c>
      <c r="M95" s="312">
        <v>130</v>
      </c>
    </row>
    <row r="96" spans="1:13" ht="15" customHeight="1">
      <c r="A96" s="276" t="s">
        <v>92</v>
      </c>
      <c r="B96" s="304">
        <v>83.054497315269913</v>
      </c>
      <c r="C96" s="305">
        <v>2.2125413172660982</v>
      </c>
      <c r="D96" s="306">
        <v>292</v>
      </c>
      <c r="E96" s="304">
        <v>44.265553587634038</v>
      </c>
      <c r="F96" s="305">
        <v>3.172406973791051</v>
      </c>
      <c r="G96" s="306">
        <v>265</v>
      </c>
      <c r="H96" s="304">
        <v>51.528892522256413</v>
      </c>
      <c r="I96" s="305">
        <v>3.1473596599735298</v>
      </c>
      <c r="J96" s="306">
        <v>275</v>
      </c>
      <c r="K96" s="304">
        <v>80.515566251615311</v>
      </c>
      <c r="L96" s="305">
        <v>2.3879955462009481</v>
      </c>
      <c r="M96" s="307">
        <v>283</v>
      </c>
    </row>
    <row r="97" spans="1:13" ht="15" customHeight="1">
      <c r="A97" s="281" t="s">
        <v>93</v>
      </c>
      <c r="B97" s="309">
        <v>81.041790177257084</v>
      </c>
      <c r="C97" s="310">
        <v>1.893923777999287</v>
      </c>
      <c r="D97" s="311">
        <v>428</v>
      </c>
      <c r="E97" s="309">
        <v>54.183906550993797</v>
      </c>
      <c r="F97" s="310">
        <v>2.521594305425523</v>
      </c>
      <c r="G97" s="311">
        <v>399</v>
      </c>
      <c r="H97" s="309">
        <v>57.679480238926018</v>
      </c>
      <c r="I97" s="310">
        <v>2.493369056727234</v>
      </c>
      <c r="J97" s="311">
        <v>411</v>
      </c>
      <c r="K97" s="309">
        <v>77.746225802788288</v>
      </c>
      <c r="L97" s="310">
        <v>2.0325106308695138</v>
      </c>
      <c r="M97" s="312">
        <v>409</v>
      </c>
    </row>
    <row r="98" spans="1:13" ht="15" customHeight="1">
      <c r="A98" s="276" t="s">
        <v>94</v>
      </c>
      <c r="B98" s="304">
        <v>74.902352222226867</v>
      </c>
      <c r="C98" s="305">
        <v>2.423132475236824</v>
      </c>
      <c r="D98" s="306">
        <v>294</v>
      </c>
      <c r="E98" s="304">
        <v>55.813166327728702</v>
      </c>
      <c r="F98" s="305">
        <v>2.967529248031219</v>
      </c>
      <c r="G98" s="306">
        <v>269</v>
      </c>
      <c r="H98" s="304">
        <v>70.106825233666086</v>
      </c>
      <c r="I98" s="305">
        <v>2.7728912945817399</v>
      </c>
      <c r="J98" s="306">
        <v>281</v>
      </c>
      <c r="K98" s="304">
        <v>74.444372416614385</v>
      </c>
      <c r="L98" s="305">
        <v>2.5175242057723981</v>
      </c>
      <c r="M98" s="307">
        <v>280</v>
      </c>
    </row>
    <row r="99" spans="1:13" ht="15" customHeight="1">
      <c r="A99" s="281" t="s">
        <v>95</v>
      </c>
      <c r="B99" s="309">
        <v>79.124586777695811</v>
      </c>
      <c r="C99" s="310">
        <v>4.2240847883807042</v>
      </c>
      <c r="D99" s="311">
        <v>78</v>
      </c>
      <c r="E99" s="309">
        <v>62.440038919501831</v>
      </c>
      <c r="F99" s="310">
        <v>5.2904112395205942</v>
      </c>
      <c r="G99" s="311">
        <v>74</v>
      </c>
      <c r="H99" s="309">
        <v>77.569707587988773</v>
      </c>
      <c r="I99" s="310">
        <v>4.2688436314686378</v>
      </c>
      <c r="J99" s="311">
        <v>81</v>
      </c>
      <c r="K99" s="309">
        <v>69.563694220302722</v>
      </c>
      <c r="L99" s="310">
        <v>4.8769880541280823</v>
      </c>
      <c r="M99" s="312">
        <v>75</v>
      </c>
    </row>
    <row r="100" spans="1:13" ht="15" customHeight="1">
      <c r="A100" s="276" t="s">
        <v>96</v>
      </c>
      <c r="B100" s="304">
        <v>78.139777140327311</v>
      </c>
      <c r="C100" s="305">
        <v>2.5029318716257509</v>
      </c>
      <c r="D100" s="306">
        <v>274</v>
      </c>
      <c r="E100" s="304">
        <v>45.14187273214413</v>
      </c>
      <c r="F100" s="305">
        <v>3.044718207915543</v>
      </c>
      <c r="G100" s="306">
        <v>246</v>
      </c>
      <c r="H100" s="304">
        <v>61.541371073349467</v>
      </c>
      <c r="I100" s="305">
        <v>3.0035600148853421</v>
      </c>
      <c r="J100" s="306">
        <v>252</v>
      </c>
      <c r="K100" s="304">
        <v>80.80195494256246</v>
      </c>
      <c r="L100" s="305">
        <v>2.2958724112044249</v>
      </c>
      <c r="M100" s="307">
        <v>262</v>
      </c>
    </row>
    <row r="101" spans="1:13" ht="15" customHeight="1">
      <c r="A101" s="281" t="s">
        <v>97</v>
      </c>
      <c r="B101" s="309">
        <v>83.392087920737936</v>
      </c>
      <c r="C101" s="310">
        <v>2.8152070265521312</v>
      </c>
      <c r="D101" s="311">
        <v>166</v>
      </c>
      <c r="E101" s="309">
        <v>49.262758694334423</v>
      </c>
      <c r="F101" s="310">
        <v>3.977750011040424</v>
      </c>
      <c r="G101" s="311">
        <v>145</v>
      </c>
      <c r="H101" s="309">
        <v>59.499435908401132</v>
      </c>
      <c r="I101" s="310">
        <v>3.8231773279716981</v>
      </c>
      <c r="J101" s="311">
        <v>157</v>
      </c>
      <c r="K101" s="309">
        <v>81.732569612013833</v>
      </c>
      <c r="L101" s="310">
        <v>2.9711372022328582</v>
      </c>
      <c r="M101" s="312">
        <v>156</v>
      </c>
    </row>
    <row r="102" spans="1:13" ht="15" customHeight="1">
      <c r="A102" s="276" t="s">
        <v>98</v>
      </c>
      <c r="B102" s="304">
        <v>81.990712981250198</v>
      </c>
      <c r="C102" s="305">
        <v>2.917216173032338</v>
      </c>
      <c r="D102" s="306">
        <v>200</v>
      </c>
      <c r="E102" s="304">
        <v>35.427515926563551</v>
      </c>
      <c r="F102" s="305">
        <v>3.5710537724875189</v>
      </c>
      <c r="G102" s="306">
        <v>184</v>
      </c>
      <c r="H102" s="304">
        <v>57.400429532566619</v>
      </c>
      <c r="I102" s="305">
        <v>3.742170762226122</v>
      </c>
      <c r="J102" s="306">
        <v>193</v>
      </c>
      <c r="K102" s="304">
        <v>79.908170492094555</v>
      </c>
      <c r="L102" s="305">
        <v>3.0007453982356012</v>
      </c>
      <c r="M102" s="307">
        <v>194</v>
      </c>
    </row>
    <row r="103" spans="1:13" ht="15" customHeight="1" thickBot="1">
      <c r="A103" s="286" t="s">
        <v>99</v>
      </c>
      <c r="B103" s="319">
        <v>82.020144181525751</v>
      </c>
      <c r="C103" s="320">
        <v>2.512229270280582</v>
      </c>
      <c r="D103" s="321">
        <v>204</v>
      </c>
      <c r="E103" s="319">
        <v>48.069666392886681</v>
      </c>
      <c r="F103" s="320">
        <v>3.5130262249879509</v>
      </c>
      <c r="G103" s="321">
        <v>179</v>
      </c>
      <c r="H103" s="319">
        <v>63.850298184727997</v>
      </c>
      <c r="I103" s="320">
        <v>3.3191238036647341</v>
      </c>
      <c r="J103" s="321">
        <v>192</v>
      </c>
      <c r="K103" s="319">
        <v>81.022537153617378</v>
      </c>
      <c r="L103" s="320">
        <v>2.5838606076092741</v>
      </c>
      <c r="M103" s="322">
        <v>190</v>
      </c>
    </row>
    <row r="104" spans="1:13" ht="15" customHeight="1">
      <c r="A104" s="291" t="s">
        <v>100</v>
      </c>
      <c r="B104" s="332">
        <v>82.610406761156625</v>
      </c>
      <c r="C104" s="333">
        <v>0.78215200611290547</v>
      </c>
      <c r="D104" s="334">
        <v>2609</v>
      </c>
      <c r="E104" s="332">
        <v>48.695427037752523</v>
      </c>
      <c r="F104" s="333">
        <v>1.1048208324821289</v>
      </c>
      <c r="G104" s="334">
        <v>2362</v>
      </c>
      <c r="H104" s="332">
        <v>60.397235513596797</v>
      </c>
      <c r="I104" s="333">
        <v>1.074947833238743</v>
      </c>
      <c r="J104" s="334">
        <v>2481</v>
      </c>
      <c r="K104" s="332">
        <v>78.298262900258734</v>
      </c>
      <c r="L104" s="333">
        <v>0.88569348684314764</v>
      </c>
      <c r="M104" s="335">
        <v>2476</v>
      </c>
    </row>
    <row r="105" spans="1:13" ht="15" customHeight="1">
      <c r="A105" s="291" t="s">
        <v>101</v>
      </c>
      <c r="B105" s="332">
        <v>76.17220275434093</v>
      </c>
      <c r="C105" s="333">
        <v>1.451041436200933</v>
      </c>
      <c r="D105" s="334">
        <v>1117</v>
      </c>
      <c r="E105" s="332">
        <v>43.227421801338338</v>
      </c>
      <c r="F105" s="333">
        <v>1.6600881887179211</v>
      </c>
      <c r="G105" s="334">
        <v>1004</v>
      </c>
      <c r="H105" s="332">
        <v>62.508675176110998</v>
      </c>
      <c r="I105" s="333">
        <v>1.6400713368763791</v>
      </c>
      <c r="J105" s="334">
        <v>1061</v>
      </c>
      <c r="K105" s="332">
        <v>82.090779330762814</v>
      </c>
      <c r="L105" s="333">
        <v>1.224234414486121</v>
      </c>
      <c r="M105" s="335">
        <v>1077</v>
      </c>
    </row>
    <row r="106" spans="1:13" ht="15" customHeight="1">
      <c r="A106" s="296" t="s">
        <v>102</v>
      </c>
      <c r="B106" s="324">
        <v>81.378258750394622</v>
      </c>
      <c r="C106" s="325">
        <v>0.69152179967498761</v>
      </c>
      <c r="D106" s="326">
        <v>3726</v>
      </c>
      <c r="E106" s="324">
        <v>47.648484617660962</v>
      </c>
      <c r="F106" s="325">
        <v>0.94896581066362617</v>
      </c>
      <c r="G106" s="326">
        <v>3366</v>
      </c>
      <c r="H106" s="324">
        <v>60.804845494378696</v>
      </c>
      <c r="I106" s="325">
        <v>0.92360973201077778</v>
      </c>
      <c r="J106" s="326">
        <v>3542</v>
      </c>
      <c r="K106" s="324">
        <v>79.038974545073472</v>
      </c>
      <c r="L106" s="325">
        <v>0.75179186836732415</v>
      </c>
      <c r="M106" s="327">
        <v>3553</v>
      </c>
    </row>
    <row r="107" spans="1:13" ht="15" customHeight="1">
      <c r="A107" s="1159" t="s">
        <v>193</v>
      </c>
      <c r="B107" s="1159" t="s">
        <v>194</v>
      </c>
      <c r="C107" s="1159" t="s">
        <v>194</v>
      </c>
      <c r="D107" s="1159" t="s">
        <v>194</v>
      </c>
      <c r="E107" s="1159" t="s">
        <v>194</v>
      </c>
      <c r="F107" s="1159" t="s">
        <v>194</v>
      </c>
      <c r="G107" s="1159" t="s">
        <v>194</v>
      </c>
      <c r="H107" s="1159" t="s">
        <v>194</v>
      </c>
      <c r="I107" s="1159" t="s">
        <v>194</v>
      </c>
      <c r="J107" s="1159" t="s">
        <v>194</v>
      </c>
      <c r="K107" s="1159" t="s">
        <v>194</v>
      </c>
      <c r="L107" s="1159" t="s">
        <v>194</v>
      </c>
      <c r="M107" s="1159" t="s">
        <v>194</v>
      </c>
    </row>
    <row r="108" spans="1:13" ht="15" customHeight="1">
      <c r="A108" s="1159" t="s">
        <v>198</v>
      </c>
      <c r="B108" s="1159" t="s">
        <v>105</v>
      </c>
      <c r="C108" s="1159" t="s">
        <v>105</v>
      </c>
      <c r="D108" s="1159" t="s">
        <v>105</v>
      </c>
      <c r="E108" s="1159" t="s">
        <v>105</v>
      </c>
      <c r="F108" s="1159" t="s">
        <v>105</v>
      </c>
      <c r="G108" s="1159" t="s">
        <v>105</v>
      </c>
      <c r="H108" s="1159" t="s">
        <v>105</v>
      </c>
      <c r="I108" s="1159" t="s">
        <v>105</v>
      </c>
      <c r="J108" s="1159" t="s">
        <v>105</v>
      </c>
      <c r="K108" s="1159" t="s">
        <v>105</v>
      </c>
      <c r="L108" s="1159" t="s">
        <v>105</v>
      </c>
      <c r="M108" s="1159" t="s">
        <v>105</v>
      </c>
    </row>
    <row r="109" spans="1:13" ht="15" customHeight="1">
      <c r="A109" s="1159" t="s">
        <v>199</v>
      </c>
      <c r="B109" s="1159" t="s">
        <v>199</v>
      </c>
      <c r="C109" s="1159" t="s">
        <v>199</v>
      </c>
      <c r="D109" s="1159" t="s">
        <v>199</v>
      </c>
      <c r="E109" s="1159" t="s">
        <v>199</v>
      </c>
      <c r="F109" s="1159" t="s">
        <v>199</v>
      </c>
      <c r="G109" s="1159" t="s">
        <v>199</v>
      </c>
      <c r="H109" s="1159" t="s">
        <v>199</v>
      </c>
      <c r="I109" s="1159" t="s">
        <v>199</v>
      </c>
      <c r="J109" s="1159" t="s">
        <v>199</v>
      </c>
      <c r="K109" s="1159" t="s">
        <v>199</v>
      </c>
      <c r="L109" s="1159" t="s">
        <v>199</v>
      </c>
      <c r="M109" s="1159" t="s">
        <v>199</v>
      </c>
    </row>
  </sheetData>
  <mergeCells count="32">
    <mergeCell ref="A107:M107"/>
    <mergeCell ref="A108:M108"/>
    <mergeCell ref="A109:M109"/>
    <mergeCell ref="A81:D81"/>
    <mergeCell ref="A82:D82"/>
    <mergeCell ref="A83:D83"/>
    <mergeCell ref="A85:M85"/>
    <mergeCell ref="B86:D86"/>
    <mergeCell ref="E86:G86"/>
    <mergeCell ref="H86:J86"/>
    <mergeCell ref="K86:M86"/>
    <mergeCell ref="A86:A87"/>
    <mergeCell ref="A3:M3"/>
    <mergeCell ref="A57:M57"/>
    <mergeCell ref="A59:D59"/>
    <mergeCell ref="A5:D5"/>
    <mergeCell ref="B6:D6"/>
    <mergeCell ref="A27:D27"/>
    <mergeCell ref="A28:D28"/>
    <mergeCell ref="A29:D29"/>
    <mergeCell ref="A6:A7"/>
    <mergeCell ref="B60:D60"/>
    <mergeCell ref="A31:M31"/>
    <mergeCell ref="B32:D32"/>
    <mergeCell ref="E32:G32"/>
    <mergeCell ref="H32:J32"/>
    <mergeCell ref="K32:M32"/>
    <mergeCell ref="A53:M53"/>
    <mergeCell ref="A54:M54"/>
    <mergeCell ref="A55:M55"/>
    <mergeCell ref="A60:A61"/>
    <mergeCell ref="A32:A33"/>
  </mergeCells>
  <hyperlinks>
    <hyperlink ref="A1" location="Inhalt!A1" display="Zurück zum Inhalt" xr:uid="{00000000-0004-0000-2100-000000000000}"/>
  </hyperlinks>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Tabelle30"/>
  <dimension ref="A1:S189"/>
  <sheetViews>
    <sheetView zoomScale="80" zoomScaleNormal="80" workbookViewId="0">
      <pane xSplit="1" topLeftCell="B1" activePane="topRight" state="frozen"/>
      <selection pane="topRight"/>
    </sheetView>
  </sheetViews>
  <sheetFormatPr baseColWidth="10" defaultColWidth="11" defaultRowHeight="15"/>
  <cols>
    <col min="1" max="1" width="23.5" style="583" customWidth="1"/>
    <col min="2" max="16" width="11.125" style="583" customWidth="1"/>
    <col min="17" max="16384" width="11" style="583"/>
  </cols>
  <sheetData>
    <row r="1" spans="1:19" ht="14.25" customHeight="1">
      <c r="A1" s="488" t="s">
        <v>688</v>
      </c>
      <c r="B1" s="431"/>
    </row>
    <row r="3" spans="1:19" s="596" customFormat="1" ht="24" customHeight="1">
      <c r="A3" s="1156">
        <v>2022</v>
      </c>
      <c r="B3" s="1156"/>
      <c r="C3" s="1156"/>
      <c r="D3" s="1156"/>
      <c r="E3" s="1156"/>
      <c r="F3" s="1156"/>
      <c r="G3" s="1156"/>
      <c r="H3" s="1156"/>
      <c r="I3" s="1156"/>
      <c r="J3" s="1156"/>
      <c r="K3" s="1156"/>
      <c r="L3" s="1156"/>
      <c r="M3" s="1156"/>
      <c r="N3" s="1156"/>
      <c r="O3" s="1156"/>
      <c r="P3" s="1156"/>
      <c r="Q3" s="345"/>
      <c r="R3" s="345"/>
      <c r="S3" s="345"/>
    </row>
    <row r="5" spans="1:19" ht="15" customHeight="1">
      <c r="A5" s="1108" t="s">
        <v>462</v>
      </c>
      <c r="B5" s="1108"/>
      <c r="C5" s="1108"/>
      <c r="D5" s="1108"/>
      <c r="E5" s="1108"/>
      <c r="F5" s="1108"/>
      <c r="G5" s="1108"/>
      <c r="H5" s="1108"/>
      <c r="I5" s="1108"/>
      <c r="J5" s="1108"/>
      <c r="K5" s="1108"/>
      <c r="L5" s="1108"/>
      <c r="M5" s="1108"/>
      <c r="N5" s="1108"/>
      <c r="O5" s="1108"/>
      <c r="P5" s="1108"/>
    </row>
    <row r="6" spans="1:19" ht="29.25" customHeight="1" thickBot="1">
      <c r="A6" s="1164" t="s">
        <v>311</v>
      </c>
      <c r="B6" s="1157" t="s">
        <v>475</v>
      </c>
      <c r="C6" s="1157" t="s">
        <v>200</v>
      </c>
      <c r="D6" s="1157" t="s">
        <v>200</v>
      </c>
      <c r="E6" s="1157" t="s">
        <v>476</v>
      </c>
      <c r="F6" s="1157" t="s">
        <v>201</v>
      </c>
      <c r="G6" s="1157" t="s">
        <v>201</v>
      </c>
      <c r="H6" s="1157" t="s">
        <v>477</v>
      </c>
      <c r="I6" s="1157" t="s">
        <v>202</v>
      </c>
      <c r="J6" s="1157" t="s">
        <v>202</v>
      </c>
      <c r="K6" s="1157" t="s">
        <v>478</v>
      </c>
      <c r="L6" s="1157" t="s">
        <v>203</v>
      </c>
      <c r="M6" s="1157" t="s">
        <v>203</v>
      </c>
      <c r="N6" s="1157" t="s">
        <v>479</v>
      </c>
      <c r="O6" s="1157" t="s">
        <v>204</v>
      </c>
      <c r="P6" s="1163" t="s">
        <v>204</v>
      </c>
    </row>
    <row r="7" spans="1:19" ht="15" customHeight="1" thickBot="1">
      <c r="A7" s="1165" t="s">
        <v>311</v>
      </c>
      <c r="B7" s="72" t="s">
        <v>112</v>
      </c>
      <c r="C7" s="72" t="s">
        <v>82</v>
      </c>
      <c r="D7" s="73" t="s">
        <v>83</v>
      </c>
      <c r="E7" s="72" t="s">
        <v>112</v>
      </c>
      <c r="F7" s="72" t="s">
        <v>82</v>
      </c>
      <c r="G7" s="73" t="s">
        <v>83</v>
      </c>
      <c r="H7" s="72" t="s">
        <v>112</v>
      </c>
      <c r="I7" s="72" t="s">
        <v>82</v>
      </c>
      <c r="J7" s="73" t="s">
        <v>83</v>
      </c>
      <c r="K7" s="72" t="s">
        <v>112</v>
      </c>
      <c r="L7" s="72" t="s">
        <v>82</v>
      </c>
      <c r="M7" s="73" t="s">
        <v>83</v>
      </c>
      <c r="N7" s="72" t="s">
        <v>112</v>
      </c>
      <c r="O7" s="72" t="s">
        <v>82</v>
      </c>
      <c r="P7" s="72" t="s">
        <v>83</v>
      </c>
    </row>
    <row r="8" spans="1:19" ht="15" customHeight="1">
      <c r="A8" s="276" t="s">
        <v>84</v>
      </c>
      <c r="B8" s="304">
        <v>31.852617292671681</v>
      </c>
      <c r="C8" s="305">
        <v>2.0733074116007062</v>
      </c>
      <c r="D8" s="306">
        <v>593</v>
      </c>
      <c r="E8" s="304">
        <v>29.903780398928081</v>
      </c>
      <c r="F8" s="305">
        <v>2.008786175384913</v>
      </c>
      <c r="G8" s="306">
        <v>593</v>
      </c>
      <c r="H8" s="304">
        <v>38.77526003173503</v>
      </c>
      <c r="I8" s="305">
        <v>2.1442378312999528</v>
      </c>
      <c r="J8" s="306">
        <v>593</v>
      </c>
      <c r="K8" s="304">
        <v>4.8577860916645159</v>
      </c>
      <c r="L8" s="305">
        <v>0.92634274630814251</v>
      </c>
      <c r="M8" s="306">
        <v>593</v>
      </c>
      <c r="N8" s="304">
        <v>31.97419746785236</v>
      </c>
      <c r="O8" s="305">
        <v>2.0582239988636379</v>
      </c>
      <c r="P8" s="307">
        <v>593</v>
      </c>
    </row>
    <row r="9" spans="1:19" ht="15" customHeight="1">
      <c r="A9" s="281" t="s">
        <v>85</v>
      </c>
      <c r="B9" s="309">
        <v>39.587991678246638</v>
      </c>
      <c r="C9" s="310">
        <v>1.7545723360076531</v>
      </c>
      <c r="D9" s="311">
        <v>896</v>
      </c>
      <c r="E9" s="309">
        <v>25.710200878123231</v>
      </c>
      <c r="F9" s="310">
        <v>1.586341326698022</v>
      </c>
      <c r="G9" s="311">
        <v>896</v>
      </c>
      <c r="H9" s="309">
        <v>33.741867707802747</v>
      </c>
      <c r="I9" s="310">
        <v>1.7041208856730841</v>
      </c>
      <c r="J9" s="311">
        <v>896</v>
      </c>
      <c r="K9" s="309">
        <v>5.5567906351850462</v>
      </c>
      <c r="L9" s="310">
        <v>0.85883437808213381</v>
      </c>
      <c r="M9" s="311">
        <v>896</v>
      </c>
      <c r="N9" s="309">
        <v>35.917939806723851</v>
      </c>
      <c r="O9" s="310">
        <v>1.6977583594716801</v>
      </c>
      <c r="P9" s="312">
        <v>896</v>
      </c>
    </row>
    <row r="10" spans="1:19" ht="15" customHeight="1">
      <c r="A10" s="276" t="s">
        <v>86</v>
      </c>
      <c r="B10" s="304">
        <v>39.427239047756473</v>
      </c>
      <c r="C10" s="305">
        <v>3.3980362490782392</v>
      </c>
      <c r="D10" s="306">
        <v>222</v>
      </c>
      <c r="E10" s="304">
        <v>36.743038624696673</v>
      </c>
      <c r="F10" s="305">
        <v>3.3178789685929599</v>
      </c>
      <c r="G10" s="306">
        <v>222</v>
      </c>
      <c r="H10" s="304">
        <v>37.582594681865316</v>
      </c>
      <c r="I10" s="305">
        <v>3.3595335792021208</v>
      </c>
      <c r="J10" s="306">
        <v>222</v>
      </c>
      <c r="K10" s="304">
        <v>22.583674077977989</v>
      </c>
      <c r="L10" s="305">
        <v>2.8703621323858148</v>
      </c>
      <c r="M10" s="306">
        <v>222</v>
      </c>
      <c r="N10" s="304">
        <v>21.341209167052462</v>
      </c>
      <c r="O10" s="305">
        <v>2.9512357579832149</v>
      </c>
      <c r="P10" s="307">
        <v>222</v>
      </c>
    </row>
    <row r="11" spans="1:19" ht="15" customHeight="1">
      <c r="A11" s="281" t="s">
        <v>87</v>
      </c>
      <c r="B11" s="309">
        <v>42.241232495243977</v>
      </c>
      <c r="C11" s="310">
        <v>4.3860609476730312</v>
      </c>
      <c r="D11" s="311">
        <v>140</v>
      </c>
      <c r="E11" s="309">
        <v>42.969116812140769</v>
      </c>
      <c r="F11" s="310">
        <v>4.3691961301534414</v>
      </c>
      <c r="G11" s="311">
        <v>140</v>
      </c>
      <c r="H11" s="309">
        <v>56.452594199108283</v>
      </c>
      <c r="I11" s="310">
        <v>4.4365311143851951</v>
      </c>
      <c r="J11" s="311">
        <v>140</v>
      </c>
      <c r="K11" s="309">
        <v>16.235358569476151</v>
      </c>
      <c r="L11" s="310">
        <v>3.4476435222818922</v>
      </c>
      <c r="M11" s="311">
        <v>140</v>
      </c>
      <c r="N11" s="309">
        <v>21.353949836236328</v>
      </c>
      <c r="O11" s="310">
        <v>3.8130426164972628</v>
      </c>
      <c r="P11" s="312">
        <v>140</v>
      </c>
    </row>
    <row r="12" spans="1:19" ht="15" customHeight="1">
      <c r="A12" s="276" t="s">
        <v>88</v>
      </c>
      <c r="B12" s="646" t="s">
        <v>429</v>
      </c>
      <c r="C12" s="337" t="s">
        <v>429</v>
      </c>
      <c r="D12" s="338" t="s">
        <v>429</v>
      </c>
      <c r="E12" s="336" t="s">
        <v>429</v>
      </c>
      <c r="F12" s="337" t="s">
        <v>429</v>
      </c>
      <c r="G12" s="338" t="s">
        <v>429</v>
      </c>
      <c r="H12" s="336" t="s">
        <v>429</v>
      </c>
      <c r="I12" s="337" t="s">
        <v>429</v>
      </c>
      <c r="J12" s="338" t="s">
        <v>429</v>
      </c>
      <c r="K12" s="336" t="s">
        <v>429</v>
      </c>
      <c r="L12" s="337" t="s">
        <v>429</v>
      </c>
      <c r="M12" s="338" t="s">
        <v>429</v>
      </c>
      <c r="N12" s="336" t="s">
        <v>429</v>
      </c>
      <c r="O12" s="337" t="s">
        <v>429</v>
      </c>
      <c r="P12" s="339" t="s">
        <v>429</v>
      </c>
    </row>
    <row r="13" spans="1:19" ht="15" customHeight="1">
      <c r="A13" s="281" t="s">
        <v>89</v>
      </c>
      <c r="B13" s="309">
        <v>44.871587637124073</v>
      </c>
      <c r="C13" s="310">
        <v>6.3132267121484276</v>
      </c>
      <c r="D13" s="311">
        <v>68</v>
      </c>
      <c r="E13" s="309">
        <v>26.22352607055296</v>
      </c>
      <c r="F13" s="310">
        <v>5.5012828091072699</v>
      </c>
      <c r="G13" s="311">
        <v>68</v>
      </c>
      <c r="H13" s="309">
        <v>33.497625777136562</v>
      </c>
      <c r="I13" s="310">
        <v>6.0408333363592108</v>
      </c>
      <c r="J13" s="311">
        <v>68</v>
      </c>
      <c r="K13" s="309">
        <v>6.1735718829047252</v>
      </c>
      <c r="L13" s="310">
        <v>3.0464658987361481</v>
      </c>
      <c r="M13" s="311">
        <v>68</v>
      </c>
      <c r="N13" s="309">
        <v>30.818967977475101</v>
      </c>
      <c r="O13" s="310">
        <v>5.7657602547411857</v>
      </c>
      <c r="P13" s="312">
        <v>68</v>
      </c>
    </row>
    <row r="14" spans="1:19" ht="15" customHeight="1">
      <c r="A14" s="276" t="s">
        <v>90</v>
      </c>
      <c r="B14" s="304">
        <v>38.157401726209869</v>
      </c>
      <c r="C14" s="305">
        <v>2.8401351265437902</v>
      </c>
      <c r="D14" s="306">
        <v>344</v>
      </c>
      <c r="E14" s="304">
        <v>43.987131899476893</v>
      </c>
      <c r="F14" s="305">
        <v>2.8658989413373241</v>
      </c>
      <c r="G14" s="306">
        <v>344</v>
      </c>
      <c r="H14" s="304">
        <v>49.872914816729022</v>
      </c>
      <c r="I14" s="305">
        <v>2.8982858292183811</v>
      </c>
      <c r="J14" s="306">
        <v>344</v>
      </c>
      <c r="K14" s="304">
        <v>16.361686002471941</v>
      </c>
      <c r="L14" s="305">
        <v>2.2983636109382659</v>
      </c>
      <c r="M14" s="306">
        <v>344</v>
      </c>
      <c r="N14" s="304">
        <v>23.551464196454699</v>
      </c>
      <c r="O14" s="305">
        <v>2.4516606960946068</v>
      </c>
      <c r="P14" s="307">
        <v>344</v>
      </c>
    </row>
    <row r="15" spans="1:19" ht="15" customHeight="1">
      <c r="A15" s="281" t="s">
        <v>91</v>
      </c>
      <c r="B15" s="309">
        <v>34.02018879865679</v>
      </c>
      <c r="C15" s="310">
        <v>6.6485205912878902</v>
      </c>
      <c r="D15" s="311">
        <v>57</v>
      </c>
      <c r="E15" s="309">
        <v>30.09036999255035</v>
      </c>
      <c r="F15" s="310">
        <v>6.4196416823993454</v>
      </c>
      <c r="G15" s="311">
        <v>57</v>
      </c>
      <c r="H15" s="309">
        <v>30.447893514880601</v>
      </c>
      <c r="I15" s="310">
        <v>6.4839758115075634</v>
      </c>
      <c r="J15" s="311">
        <v>57</v>
      </c>
      <c r="K15" s="309">
        <v>18.297033844222589</v>
      </c>
      <c r="L15" s="310">
        <v>5.3234713890069907</v>
      </c>
      <c r="M15" s="311">
        <v>57</v>
      </c>
      <c r="N15" s="309">
        <v>53.20566146520558</v>
      </c>
      <c r="O15" s="310">
        <v>6.9443227147664448</v>
      </c>
      <c r="P15" s="312">
        <v>57</v>
      </c>
    </row>
    <row r="16" spans="1:19" ht="15" customHeight="1">
      <c r="A16" s="276" t="s">
        <v>92</v>
      </c>
      <c r="B16" s="304">
        <v>25.058085655805499</v>
      </c>
      <c r="C16" s="305">
        <v>2.3700624878167451</v>
      </c>
      <c r="D16" s="306">
        <v>400</v>
      </c>
      <c r="E16" s="304">
        <v>18.449219130456271</v>
      </c>
      <c r="F16" s="305">
        <v>2.0710874406567141</v>
      </c>
      <c r="G16" s="306">
        <v>400</v>
      </c>
      <c r="H16" s="304">
        <v>24.492686350802099</v>
      </c>
      <c r="I16" s="305">
        <v>2.345296946636152</v>
      </c>
      <c r="J16" s="306">
        <v>400</v>
      </c>
      <c r="K16" s="304">
        <v>1.808904849463028</v>
      </c>
      <c r="L16" s="305">
        <v>0.70768011253207219</v>
      </c>
      <c r="M16" s="306">
        <v>400</v>
      </c>
      <c r="N16" s="304">
        <v>53.802271648536717</v>
      </c>
      <c r="O16" s="305">
        <v>2.68887953221259</v>
      </c>
      <c r="P16" s="307">
        <v>400</v>
      </c>
    </row>
    <row r="17" spans="1:16" ht="15" customHeight="1">
      <c r="A17" s="281" t="s">
        <v>93</v>
      </c>
      <c r="B17" s="309">
        <v>34.195095099507107</v>
      </c>
      <c r="C17" s="310">
        <v>2.0143738233397919</v>
      </c>
      <c r="D17" s="311">
        <v>622</v>
      </c>
      <c r="E17" s="309">
        <v>16.561841010898881</v>
      </c>
      <c r="F17" s="310">
        <v>1.564678203551505</v>
      </c>
      <c r="G17" s="311">
        <v>622</v>
      </c>
      <c r="H17" s="309">
        <v>27.610379878081229</v>
      </c>
      <c r="I17" s="310">
        <v>1.903566079170061</v>
      </c>
      <c r="J17" s="311">
        <v>622</v>
      </c>
      <c r="K17" s="309">
        <v>1.4520350772929429</v>
      </c>
      <c r="L17" s="310">
        <v>0.49008542159807128</v>
      </c>
      <c r="M17" s="311">
        <v>622</v>
      </c>
      <c r="N17" s="309">
        <v>49.392351838004267</v>
      </c>
      <c r="O17" s="310">
        <v>2.1162765199055018</v>
      </c>
      <c r="P17" s="312">
        <v>622</v>
      </c>
    </row>
    <row r="18" spans="1:16" ht="15" customHeight="1">
      <c r="A18" s="276" t="s">
        <v>94</v>
      </c>
      <c r="B18" s="304">
        <v>48.477631800004268</v>
      </c>
      <c r="C18" s="305">
        <v>3.4280952404396872</v>
      </c>
      <c r="D18" s="306">
        <v>239</v>
      </c>
      <c r="E18" s="304">
        <v>42.720962538493723</v>
      </c>
      <c r="F18" s="305">
        <v>3.3982429427659921</v>
      </c>
      <c r="G18" s="306">
        <v>239</v>
      </c>
      <c r="H18" s="304">
        <v>58.560571589358098</v>
      </c>
      <c r="I18" s="305">
        <v>3.3850401215789461</v>
      </c>
      <c r="J18" s="306">
        <v>239</v>
      </c>
      <c r="K18" s="304">
        <v>1.3998624200808849</v>
      </c>
      <c r="L18" s="305">
        <v>0.84571194269786787</v>
      </c>
      <c r="M18" s="306">
        <v>239</v>
      </c>
      <c r="N18" s="304">
        <v>10.40358639558332</v>
      </c>
      <c r="O18" s="305">
        <v>1.981139981383176</v>
      </c>
      <c r="P18" s="307">
        <v>239</v>
      </c>
    </row>
    <row r="19" spans="1:16" ht="15" customHeight="1">
      <c r="A19" s="281" t="s">
        <v>95</v>
      </c>
      <c r="B19" s="602" t="s">
        <v>429</v>
      </c>
      <c r="C19" s="329" t="s">
        <v>429</v>
      </c>
      <c r="D19" s="330" t="s">
        <v>429</v>
      </c>
      <c r="E19" s="328" t="s">
        <v>429</v>
      </c>
      <c r="F19" s="329" t="s">
        <v>429</v>
      </c>
      <c r="G19" s="330" t="s">
        <v>429</v>
      </c>
      <c r="H19" s="328" t="s">
        <v>429</v>
      </c>
      <c r="I19" s="329" t="s">
        <v>429</v>
      </c>
      <c r="J19" s="330" t="s">
        <v>429</v>
      </c>
      <c r="K19" s="328" t="s">
        <v>429</v>
      </c>
      <c r="L19" s="329" t="s">
        <v>429</v>
      </c>
      <c r="M19" s="330" t="s">
        <v>429</v>
      </c>
      <c r="N19" s="328" t="s">
        <v>429</v>
      </c>
      <c r="O19" s="329" t="s">
        <v>429</v>
      </c>
      <c r="P19" s="331" t="s">
        <v>429</v>
      </c>
    </row>
    <row r="20" spans="1:16" ht="15" customHeight="1">
      <c r="A20" s="276" t="s">
        <v>96</v>
      </c>
      <c r="B20" s="304">
        <v>44.268497375871959</v>
      </c>
      <c r="C20" s="305">
        <v>3.877776807687408</v>
      </c>
      <c r="D20" s="306">
        <v>188</v>
      </c>
      <c r="E20" s="304">
        <v>36.389793516743438</v>
      </c>
      <c r="F20" s="305">
        <v>3.7379343704856769</v>
      </c>
      <c r="G20" s="306">
        <v>188</v>
      </c>
      <c r="H20" s="304">
        <v>70.92107603447181</v>
      </c>
      <c r="I20" s="305">
        <v>3.5743853065361622</v>
      </c>
      <c r="J20" s="306">
        <v>188</v>
      </c>
      <c r="K20" s="304">
        <v>19.064416501980482</v>
      </c>
      <c r="L20" s="305">
        <v>2.918366579022722</v>
      </c>
      <c r="M20" s="306">
        <v>188</v>
      </c>
      <c r="N20" s="304">
        <v>11.756037541706529</v>
      </c>
      <c r="O20" s="305">
        <v>2.567127532904931</v>
      </c>
      <c r="P20" s="307">
        <v>188</v>
      </c>
    </row>
    <row r="21" spans="1:16" ht="15" customHeight="1">
      <c r="A21" s="281" t="s">
        <v>97</v>
      </c>
      <c r="B21" s="309">
        <v>32.807449716861917</v>
      </c>
      <c r="C21" s="310">
        <v>5.887779065453338</v>
      </c>
      <c r="D21" s="311">
        <v>79</v>
      </c>
      <c r="E21" s="309">
        <v>32.701396107533142</v>
      </c>
      <c r="F21" s="310">
        <v>5.6460607524590527</v>
      </c>
      <c r="G21" s="311">
        <v>79</v>
      </c>
      <c r="H21" s="309">
        <v>39.802900998408603</v>
      </c>
      <c r="I21" s="310">
        <v>6.0357257519796814</v>
      </c>
      <c r="J21" s="311">
        <v>79</v>
      </c>
      <c r="K21" s="309">
        <v>4.8427452035991818</v>
      </c>
      <c r="L21" s="310">
        <v>2.3018765725893831</v>
      </c>
      <c r="M21" s="311">
        <v>79</v>
      </c>
      <c r="N21" s="309">
        <v>46.858691373460921</v>
      </c>
      <c r="O21" s="310">
        <v>6.1167754135979431</v>
      </c>
      <c r="P21" s="312">
        <v>79</v>
      </c>
    </row>
    <row r="22" spans="1:16" ht="15" customHeight="1">
      <c r="A22" s="276" t="s">
        <v>98</v>
      </c>
      <c r="B22" s="304">
        <v>25.277099484907051</v>
      </c>
      <c r="C22" s="305">
        <v>3.272046702472784</v>
      </c>
      <c r="D22" s="306">
        <v>194</v>
      </c>
      <c r="E22" s="304">
        <v>19.398212463570449</v>
      </c>
      <c r="F22" s="305">
        <v>3.003632681529715</v>
      </c>
      <c r="G22" s="306">
        <v>194</v>
      </c>
      <c r="H22" s="304">
        <v>23.7035628289557</v>
      </c>
      <c r="I22" s="305">
        <v>3.253542093094016</v>
      </c>
      <c r="J22" s="306">
        <v>194</v>
      </c>
      <c r="K22" s="304">
        <v>2.2397020088099029</v>
      </c>
      <c r="L22" s="305">
        <v>1.023201545201095</v>
      </c>
      <c r="M22" s="306">
        <v>194</v>
      </c>
      <c r="N22" s="304">
        <v>53.911307869901627</v>
      </c>
      <c r="O22" s="305">
        <v>3.7593073329492408</v>
      </c>
      <c r="P22" s="307">
        <v>194</v>
      </c>
    </row>
    <row r="23" spans="1:16" ht="15" customHeight="1" thickBot="1">
      <c r="A23" s="286" t="s">
        <v>99</v>
      </c>
      <c r="B23" s="319">
        <v>24.84886023810013</v>
      </c>
      <c r="C23" s="320">
        <v>5.1355162734262523</v>
      </c>
      <c r="D23" s="321">
        <v>85</v>
      </c>
      <c r="E23" s="319">
        <v>17.757843350656479</v>
      </c>
      <c r="F23" s="320">
        <v>4.4638179553244743</v>
      </c>
      <c r="G23" s="321">
        <v>85</v>
      </c>
      <c r="H23" s="319">
        <v>22.856217887095859</v>
      </c>
      <c r="I23" s="320">
        <v>4.7286062656464853</v>
      </c>
      <c r="J23" s="321">
        <v>85</v>
      </c>
      <c r="K23" s="319">
        <v>10.395264350643361</v>
      </c>
      <c r="L23" s="320">
        <v>3.3892022474141719</v>
      </c>
      <c r="M23" s="321">
        <v>85</v>
      </c>
      <c r="N23" s="319">
        <v>59.836728349745641</v>
      </c>
      <c r="O23" s="320">
        <v>5.6783929810104832</v>
      </c>
      <c r="P23" s="322">
        <v>85</v>
      </c>
    </row>
    <row r="24" spans="1:16" ht="15" customHeight="1">
      <c r="A24" s="291" t="s">
        <v>100</v>
      </c>
      <c r="B24" s="332">
        <v>35.525740063747477</v>
      </c>
      <c r="C24" s="333">
        <v>0.88572232258898653</v>
      </c>
      <c r="D24" s="334">
        <v>3416</v>
      </c>
      <c r="E24" s="332">
        <v>26.658848108769341</v>
      </c>
      <c r="F24" s="333">
        <v>0.81096733500338725</v>
      </c>
      <c r="G24" s="334">
        <v>3416</v>
      </c>
      <c r="H24" s="332">
        <v>35.324874309224022</v>
      </c>
      <c r="I24" s="333">
        <v>0.87948996188392403</v>
      </c>
      <c r="J24" s="334">
        <v>3416</v>
      </c>
      <c r="K24" s="332">
        <v>4.7243960790459916</v>
      </c>
      <c r="L24" s="333">
        <v>0.39929773802310592</v>
      </c>
      <c r="M24" s="334">
        <v>3416</v>
      </c>
      <c r="N24" s="332">
        <v>37.356511330513051</v>
      </c>
      <c r="O24" s="333">
        <v>0.88383173308710983</v>
      </c>
      <c r="P24" s="335">
        <v>3416</v>
      </c>
    </row>
    <row r="25" spans="1:16" ht="15" customHeight="1">
      <c r="A25" s="291" t="s">
        <v>101</v>
      </c>
      <c r="B25" s="332">
        <v>38.088761850544969</v>
      </c>
      <c r="C25" s="333">
        <v>1.859878926225442</v>
      </c>
      <c r="D25" s="334">
        <v>771</v>
      </c>
      <c r="E25" s="332">
        <v>34.442137787004427</v>
      </c>
      <c r="F25" s="333">
        <v>1.797720752994364</v>
      </c>
      <c r="G25" s="334">
        <v>771</v>
      </c>
      <c r="H25" s="332">
        <v>45.79913851354376</v>
      </c>
      <c r="I25" s="333">
        <v>1.9077977446853609</v>
      </c>
      <c r="J25" s="334">
        <v>771</v>
      </c>
      <c r="K25" s="332">
        <v>17.2736677568011</v>
      </c>
      <c r="L25" s="333">
        <v>1.427304336335</v>
      </c>
      <c r="M25" s="334">
        <v>771</v>
      </c>
      <c r="N25" s="332">
        <v>29.28904939555996</v>
      </c>
      <c r="O25" s="333">
        <v>1.7903108019639979</v>
      </c>
      <c r="P25" s="335">
        <v>771</v>
      </c>
    </row>
    <row r="26" spans="1:16" ht="15" customHeight="1">
      <c r="A26" s="296" t="s">
        <v>102</v>
      </c>
      <c r="B26" s="324">
        <v>36.013713636695272</v>
      </c>
      <c r="C26" s="325">
        <v>0.79965529864985929</v>
      </c>
      <c r="D26" s="326">
        <v>4187</v>
      </c>
      <c r="E26" s="324">
        <v>28.140708190154641</v>
      </c>
      <c r="F26" s="325">
        <v>0.74118987022398042</v>
      </c>
      <c r="G26" s="326">
        <v>4187</v>
      </c>
      <c r="H26" s="324">
        <v>37.319068878349192</v>
      </c>
      <c r="I26" s="325">
        <v>0.80090219474111646</v>
      </c>
      <c r="J26" s="326">
        <v>4187</v>
      </c>
      <c r="K26" s="324">
        <v>7.1136512036145003</v>
      </c>
      <c r="L26" s="325">
        <v>0.42900650492345083</v>
      </c>
      <c r="M26" s="326">
        <v>4187</v>
      </c>
      <c r="N26" s="324">
        <v>35.82054770925243</v>
      </c>
      <c r="O26" s="325">
        <v>0.79297735168015493</v>
      </c>
      <c r="P26" s="327">
        <v>4187</v>
      </c>
    </row>
    <row r="27" spans="1:16" ht="15" customHeight="1">
      <c r="A27" s="1162" t="s">
        <v>205</v>
      </c>
      <c r="B27" s="1162" t="s">
        <v>206</v>
      </c>
      <c r="C27" s="1162" t="s">
        <v>206</v>
      </c>
      <c r="D27" s="1162" t="s">
        <v>206</v>
      </c>
      <c r="E27" s="1162" t="s">
        <v>206</v>
      </c>
      <c r="F27" s="1162" t="s">
        <v>206</v>
      </c>
      <c r="G27" s="1162" t="s">
        <v>206</v>
      </c>
      <c r="H27" s="1162" t="s">
        <v>206</v>
      </c>
      <c r="I27" s="1162" t="s">
        <v>206</v>
      </c>
      <c r="J27" s="1162" t="s">
        <v>206</v>
      </c>
      <c r="K27" s="1162" t="s">
        <v>206</v>
      </c>
      <c r="L27" s="1162" t="s">
        <v>206</v>
      </c>
      <c r="M27" s="1162" t="s">
        <v>206</v>
      </c>
      <c r="N27" s="1162" t="s">
        <v>206</v>
      </c>
      <c r="O27" s="1162" t="s">
        <v>206</v>
      </c>
      <c r="P27" s="1162" t="s">
        <v>206</v>
      </c>
    </row>
    <row r="28" spans="1:16" ht="23.25" customHeight="1">
      <c r="A28" s="1047" t="s">
        <v>459</v>
      </c>
      <c r="B28" s="1047" t="s">
        <v>105</v>
      </c>
      <c r="C28" s="1047" t="s">
        <v>105</v>
      </c>
      <c r="D28" s="1047" t="s">
        <v>105</v>
      </c>
      <c r="E28" s="1047" t="s">
        <v>105</v>
      </c>
      <c r="F28" s="1047" t="s">
        <v>105</v>
      </c>
      <c r="G28" s="1047" t="s">
        <v>105</v>
      </c>
      <c r="H28" s="1047" t="s">
        <v>105</v>
      </c>
      <c r="I28" s="1047" t="s">
        <v>105</v>
      </c>
      <c r="J28" s="1047" t="s">
        <v>105</v>
      </c>
      <c r="K28" s="1047" t="s">
        <v>105</v>
      </c>
      <c r="L28" s="1047" t="s">
        <v>105</v>
      </c>
      <c r="M28" s="1047" t="s">
        <v>105</v>
      </c>
      <c r="N28" s="1047" t="s">
        <v>105</v>
      </c>
      <c r="O28" s="1047" t="s">
        <v>105</v>
      </c>
      <c r="P28" s="1047" t="s">
        <v>105</v>
      </c>
    </row>
    <row r="29" spans="1:16" ht="15" customHeight="1">
      <c r="A29" s="1162" t="s">
        <v>207</v>
      </c>
      <c r="B29" s="1162" t="s">
        <v>207</v>
      </c>
      <c r="C29" s="1162" t="s">
        <v>207</v>
      </c>
      <c r="D29" s="1162" t="s">
        <v>207</v>
      </c>
      <c r="E29" s="1162" t="s">
        <v>207</v>
      </c>
      <c r="F29" s="1162" t="s">
        <v>207</v>
      </c>
      <c r="G29" s="1162" t="s">
        <v>207</v>
      </c>
      <c r="H29" s="1162" t="s">
        <v>207</v>
      </c>
      <c r="I29" s="1162" t="s">
        <v>207</v>
      </c>
      <c r="J29" s="1162" t="s">
        <v>207</v>
      </c>
      <c r="K29" s="1162" t="s">
        <v>207</v>
      </c>
      <c r="L29" s="1162" t="s">
        <v>207</v>
      </c>
      <c r="M29" s="1162" t="s">
        <v>207</v>
      </c>
      <c r="N29" s="1162" t="s">
        <v>207</v>
      </c>
      <c r="O29" s="1162" t="s">
        <v>207</v>
      </c>
      <c r="P29" s="1162" t="s">
        <v>207</v>
      </c>
    </row>
    <row r="31" spans="1:16" ht="15" customHeight="1">
      <c r="A31" s="1114" t="s">
        <v>463</v>
      </c>
      <c r="B31" s="1114"/>
      <c r="C31" s="1114"/>
      <c r="D31" s="1114"/>
      <c r="E31" s="1114"/>
      <c r="F31" s="1114"/>
      <c r="G31" s="1114"/>
      <c r="H31" s="1114"/>
      <c r="I31" s="1114"/>
      <c r="J31" s="1114"/>
      <c r="K31" s="1114"/>
      <c r="L31" s="1114"/>
      <c r="M31" s="1114"/>
      <c r="N31" s="1114"/>
      <c r="O31" s="1114"/>
      <c r="P31" s="1114"/>
    </row>
    <row r="32" spans="1:16" ht="30" customHeight="1">
      <c r="A32" s="301"/>
      <c r="B32" s="1167" t="s">
        <v>475</v>
      </c>
      <c r="C32" s="1167" t="s">
        <v>200</v>
      </c>
      <c r="D32" s="1167" t="s">
        <v>200</v>
      </c>
      <c r="E32" s="1167" t="s">
        <v>476</v>
      </c>
      <c r="F32" s="1167" t="s">
        <v>201</v>
      </c>
      <c r="G32" s="1167" t="s">
        <v>201</v>
      </c>
      <c r="H32" s="1167" t="s">
        <v>477</v>
      </c>
      <c r="I32" s="1167" t="s">
        <v>202</v>
      </c>
      <c r="J32" s="1167" t="s">
        <v>202</v>
      </c>
      <c r="K32" s="1167" t="s">
        <v>478</v>
      </c>
      <c r="L32" s="1167" t="s">
        <v>203</v>
      </c>
      <c r="M32" s="1167" t="s">
        <v>203</v>
      </c>
      <c r="N32" s="1167" t="s">
        <v>479</v>
      </c>
      <c r="O32" s="1167" t="s">
        <v>204</v>
      </c>
      <c r="P32" s="1167" t="s">
        <v>204</v>
      </c>
    </row>
    <row r="33" spans="1:16" ht="15" customHeight="1" thickBot="1">
      <c r="A33" s="302"/>
      <c r="B33" s="72" t="s">
        <v>112</v>
      </c>
      <c r="C33" s="72" t="s">
        <v>82</v>
      </c>
      <c r="D33" s="73" t="s">
        <v>83</v>
      </c>
      <c r="E33" s="72" t="s">
        <v>112</v>
      </c>
      <c r="F33" s="72" t="s">
        <v>82</v>
      </c>
      <c r="G33" s="73" t="s">
        <v>83</v>
      </c>
      <c r="H33" s="72" t="s">
        <v>112</v>
      </c>
      <c r="I33" s="72" t="s">
        <v>82</v>
      </c>
      <c r="J33" s="73" t="s">
        <v>83</v>
      </c>
      <c r="K33" s="72" t="s">
        <v>112</v>
      </c>
      <c r="L33" s="72" t="s">
        <v>82</v>
      </c>
      <c r="M33" s="73" t="s">
        <v>83</v>
      </c>
      <c r="N33" s="72" t="s">
        <v>112</v>
      </c>
      <c r="O33" s="72" t="s">
        <v>82</v>
      </c>
      <c r="P33" s="72" t="s">
        <v>83</v>
      </c>
    </row>
    <row r="34" spans="1:16" ht="15" customHeight="1">
      <c r="A34" s="303" t="s">
        <v>123</v>
      </c>
      <c r="B34" s="304">
        <v>27.018909467736069</v>
      </c>
      <c r="C34" s="305">
        <v>1.392235737670162</v>
      </c>
      <c r="D34" s="306">
        <v>1152</v>
      </c>
      <c r="E34" s="304">
        <v>26.531761746368929</v>
      </c>
      <c r="F34" s="305">
        <v>1.3558974071763079</v>
      </c>
      <c r="G34" s="306">
        <v>1152</v>
      </c>
      <c r="H34" s="304">
        <v>35.457335539492462</v>
      </c>
      <c r="I34" s="305">
        <v>1.487970460432269</v>
      </c>
      <c r="J34" s="306">
        <v>1152</v>
      </c>
      <c r="K34" s="304">
        <v>4.4454475245680447</v>
      </c>
      <c r="L34" s="305">
        <v>0.67441425164833768</v>
      </c>
      <c r="M34" s="306">
        <v>1152</v>
      </c>
      <c r="N34" s="304">
        <v>38.766842979397687</v>
      </c>
      <c r="O34" s="305">
        <v>1.536156381146891</v>
      </c>
      <c r="P34" s="307">
        <v>1152</v>
      </c>
    </row>
    <row r="35" spans="1:16" ht="15" customHeight="1">
      <c r="A35" s="308" t="s">
        <v>124</v>
      </c>
      <c r="B35" s="309">
        <v>42.714125206751618</v>
      </c>
      <c r="C35" s="310">
        <v>1.510885931275562</v>
      </c>
      <c r="D35" s="311">
        <v>1190</v>
      </c>
      <c r="E35" s="309">
        <v>28.805592038003631</v>
      </c>
      <c r="F35" s="310">
        <v>1.371247315195971</v>
      </c>
      <c r="G35" s="311">
        <v>1190</v>
      </c>
      <c r="H35" s="309">
        <v>40.442781268758218</v>
      </c>
      <c r="I35" s="310">
        <v>1.49537008151633</v>
      </c>
      <c r="J35" s="311">
        <v>1190</v>
      </c>
      <c r="K35" s="309">
        <v>4.9655465096810376</v>
      </c>
      <c r="L35" s="310">
        <v>0.65604926767537541</v>
      </c>
      <c r="M35" s="311">
        <v>1190</v>
      </c>
      <c r="N35" s="309">
        <v>32.747395241553868</v>
      </c>
      <c r="O35" s="310">
        <v>1.43893052903482</v>
      </c>
      <c r="P35" s="312">
        <v>1190</v>
      </c>
    </row>
    <row r="36" spans="1:16" ht="15" customHeight="1">
      <c r="A36" s="313" t="s">
        <v>125</v>
      </c>
      <c r="B36" s="314">
        <v>35.043391951449813</v>
      </c>
      <c r="C36" s="315">
        <v>1.1733447540474591</v>
      </c>
      <c r="D36" s="316">
        <v>1845</v>
      </c>
      <c r="E36" s="314">
        <v>28.399197716498051</v>
      </c>
      <c r="F36" s="315">
        <v>1.1105630086012961</v>
      </c>
      <c r="G36" s="316">
        <v>1845</v>
      </c>
      <c r="H36" s="314">
        <v>35.712029070485059</v>
      </c>
      <c r="I36" s="315">
        <v>1.1797589660807031</v>
      </c>
      <c r="J36" s="316">
        <v>1845</v>
      </c>
      <c r="K36" s="314">
        <v>10.174163740801291</v>
      </c>
      <c r="L36" s="315">
        <v>0.75665618439725446</v>
      </c>
      <c r="M36" s="316">
        <v>1845</v>
      </c>
      <c r="N36" s="314">
        <v>36.849549614390803</v>
      </c>
      <c r="O36" s="315">
        <v>1.181952335805063</v>
      </c>
      <c r="P36" s="317">
        <v>1845</v>
      </c>
    </row>
    <row r="37" spans="1:16" ht="15" customHeight="1">
      <c r="A37" s="308" t="s">
        <v>126</v>
      </c>
      <c r="B37" s="309">
        <v>32.776315133838366</v>
      </c>
      <c r="C37" s="310">
        <v>1.0202174495291869</v>
      </c>
      <c r="D37" s="311">
        <v>2350</v>
      </c>
      <c r="E37" s="309">
        <v>24.154858498547839</v>
      </c>
      <c r="F37" s="310">
        <v>0.92504600841184925</v>
      </c>
      <c r="G37" s="311">
        <v>2350</v>
      </c>
      <c r="H37" s="309">
        <v>32.544016478511793</v>
      </c>
      <c r="I37" s="310">
        <v>1.016592050849294</v>
      </c>
      <c r="J37" s="311">
        <v>2350</v>
      </c>
      <c r="K37" s="309">
        <v>5.3785682777528869</v>
      </c>
      <c r="L37" s="310">
        <v>0.50358637174681931</v>
      </c>
      <c r="M37" s="311">
        <v>2350</v>
      </c>
      <c r="N37" s="309">
        <v>41.69575373750984</v>
      </c>
      <c r="O37" s="310">
        <v>1.058758610165121</v>
      </c>
      <c r="P37" s="312">
        <v>2350</v>
      </c>
    </row>
    <row r="38" spans="1:16" ht="15" customHeight="1">
      <c r="A38" s="303" t="s">
        <v>127</v>
      </c>
      <c r="B38" s="304">
        <v>41.378123391431323</v>
      </c>
      <c r="C38" s="305">
        <v>1.5567273678057409</v>
      </c>
      <c r="D38" s="306">
        <v>1195</v>
      </c>
      <c r="E38" s="304">
        <v>33.045434432040679</v>
      </c>
      <c r="F38" s="305">
        <v>1.473447029607112</v>
      </c>
      <c r="G38" s="306">
        <v>1195</v>
      </c>
      <c r="H38" s="304">
        <v>43.163996209292868</v>
      </c>
      <c r="I38" s="305">
        <v>1.558709356710376</v>
      </c>
      <c r="J38" s="306">
        <v>1195</v>
      </c>
      <c r="K38" s="304">
        <v>8.6796223162181096</v>
      </c>
      <c r="L38" s="305">
        <v>0.90449972343641727</v>
      </c>
      <c r="M38" s="306">
        <v>1195</v>
      </c>
      <c r="N38" s="304">
        <v>27.826209461826391</v>
      </c>
      <c r="O38" s="305">
        <v>1.4150266653270041</v>
      </c>
      <c r="P38" s="307">
        <v>1195</v>
      </c>
    </row>
    <row r="39" spans="1:16" ht="15" customHeight="1" thickBot="1">
      <c r="A39" s="318" t="s">
        <v>128</v>
      </c>
      <c r="B39" s="319">
        <v>39.86430804695906</v>
      </c>
      <c r="C39" s="320">
        <v>2.0605084329276471</v>
      </c>
      <c r="D39" s="321">
        <v>642</v>
      </c>
      <c r="E39" s="319">
        <v>37.968997573687631</v>
      </c>
      <c r="F39" s="320">
        <v>2.032241069059797</v>
      </c>
      <c r="G39" s="321">
        <v>642</v>
      </c>
      <c r="H39" s="319">
        <v>49.185970054604162</v>
      </c>
      <c r="I39" s="320">
        <v>2.0938929605090411</v>
      </c>
      <c r="J39" s="321">
        <v>642</v>
      </c>
      <c r="K39" s="319">
        <v>13.095268562248259</v>
      </c>
      <c r="L39" s="320">
        <v>1.3803495103922121</v>
      </c>
      <c r="M39" s="321">
        <v>642</v>
      </c>
      <c r="N39" s="319">
        <v>23.622107311250112</v>
      </c>
      <c r="O39" s="320">
        <v>1.7868164410927421</v>
      </c>
      <c r="P39" s="322">
        <v>642</v>
      </c>
    </row>
    <row r="40" spans="1:16" ht="15" customHeight="1">
      <c r="A40" s="323" t="s">
        <v>129</v>
      </c>
      <c r="B40" s="324">
        <v>36.013713636695272</v>
      </c>
      <c r="C40" s="325">
        <v>0.79965529864985929</v>
      </c>
      <c r="D40" s="326">
        <v>4187</v>
      </c>
      <c r="E40" s="324">
        <v>28.140708190154641</v>
      </c>
      <c r="F40" s="325">
        <v>0.74118987022398042</v>
      </c>
      <c r="G40" s="326">
        <v>4187</v>
      </c>
      <c r="H40" s="324">
        <v>37.319068878349192</v>
      </c>
      <c r="I40" s="325">
        <v>0.80090219474111646</v>
      </c>
      <c r="J40" s="326">
        <v>4187</v>
      </c>
      <c r="K40" s="324">
        <v>7.1136512036145003</v>
      </c>
      <c r="L40" s="325">
        <v>0.42900650492345083</v>
      </c>
      <c r="M40" s="326">
        <v>4187</v>
      </c>
      <c r="N40" s="324">
        <v>35.82054770925243</v>
      </c>
      <c r="O40" s="325">
        <v>0.79297735168015493</v>
      </c>
      <c r="P40" s="327">
        <v>4187</v>
      </c>
    </row>
    <row r="41" spans="1:16" ht="15" customHeight="1">
      <c r="A41" s="1162" t="s">
        <v>205</v>
      </c>
      <c r="B41" s="1162" t="s">
        <v>206</v>
      </c>
      <c r="C41" s="1162" t="s">
        <v>206</v>
      </c>
      <c r="D41" s="1162" t="s">
        <v>206</v>
      </c>
      <c r="E41" s="1162" t="s">
        <v>206</v>
      </c>
      <c r="F41" s="1162" t="s">
        <v>206</v>
      </c>
      <c r="G41" s="1162" t="s">
        <v>206</v>
      </c>
      <c r="H41" s="1162" t="s">
        <v>206</v>
      </c>
      <c r="I41" s="1162" t="s">
        <v>206</v>
      </c>
      <c r="J41" s="1162" t="s">
        <v>206</v>
      </c>
      <c r="K41" s="1162" t="s">
        <v>206</v>
      </c>
      <c r="L41" s="1162" t="s">
        <v>206</v>
      </c>
      <c r="M41" s="1162" t="s">
        <v>206</v>
      </c>
      <c r="N41" s="1162" t="s">
        <v>206</v>
      </c>
      <c r="O41" s="1162" t="s">
        <v>206</v>
      </c>
      <c r="P41" s="1162" t="s">
        <v>206</v>
      </c>
    </row>
    <row r="42" spans="1:16" ht="15" customHeight="1">
      <c r="A42" s="1047" t="s">
        <v>473</v>
      </c>
      <c r="B42" s="1047" t="s">
        <v>105</v>
      </c>
      <c r="C42" s="1047" t="s">
        <v>105</v>
      </c>
      <c r="D42" s="1047" t="s">
        <v>105</v>
      </c>
      <c r="E42" s="1047" t="s">
        <v>105</v>
      </c>
      <c r="F42" s="1047" t="s">
        <v>105</v>
      </c>
      <c r="G42" s="1047" t="s">
        <v>105</v>
      </c>
      <c r="H42" s="1047" t="s">
        <v>105</v>
      </c>
      <c r="I42" s="1047" t="s">
        <v>105</v>
      </c>
      <c r="J42" s="1047" t="s">
        <v>105</v>
      </c>
      <c r="K42" s="1047" t="s">
        <v>105</v>
      </c>
      <c r="L42" s="1047" t="s">
        <v>105</v>
      </c>
      <c r="M42" s="1047" t="s">
        <v>105</v>
      </c>
      <c r="N42" s="1047" t="s">
        <v>105</v>
      </c>
      <c r="O42" s="1047" t="s">
        <v>105</v>
      </c>
      <c r="P42" s="1047" t="s">
        <v>105</v>
      </c>
    </row>
    <row r="43" spans="1:16" ht="15" customHeight="1">
      <c r="A43" s="1162" t="s">
        <v>208</v>
      </c>
      <c r="B43" s="1162" t="s">
        <v>208</v>
      </c>
      <c r="C43" s="1162" t="s">
        <v>208</v>
      </c>
      <c r="D43" s="1162" t="s">
        <v>208</v>
      </c>
      <c r="E43" s="1162" t="s">
        <v>208</v>
      </c>
      <c r="F43" s="1162" t="s">
        <v>208</v>
      </c>
      <c r="G43" s="1162" t="s">
        <v>208</v>
      </c>
      <c r="H43" s="1162" t="s">
        <v>208</v>
      </c>
      <c r="I43" s="1162" t="s">
        <v>208</v>
      </c>
      <c r="J43" s="1162" t="s">
        <v>208</v>
      </c>
      <c r="K43" s="1162" t="s">
        <v>208</v>
      </c>
      <c r="L43" s="1162" t="s">
        <v>208</v>
      </c>
      <c r="M43" s="1162" t="s">
        <v>208</v>
      </c>
      <c r="N43" s="1162" t="s">
        <v>208</v>
      </c>
      <c r="O43" s="1162" t="s">
        <v>208</v>
      </c>
      <c r="P43" s="1162" t="s">
        <v>208</v>
      </c>
    </row>
    <row r="45" spans="1:16" ht="45" customHeight="1">
      <c r="A45" s="1158" t="s">
        <v>464</v>
      </c>
      <c r="B45" s="1158"/>
      <c r="C45" s="1158"/>
      <c r="D45" s="1158"/>
    </row>
    <row r="46" spans="1:16" ht="15" customHeight="1" thickBot="1">
      <c r="A46" s="1164" t="s">
        <v>311</v>
      </c>
      <c r="B46" s="1160" t="s">
        <v>471</v>
      </c>
      <c r="C46" s="1160" t="s">
        <v>209</v>
      </c>
      <c r="D46" s="1161" t="s">
        <v>209</v>
      </c>
    </row>
    <row r="47" spans="1:16" ht="15" customHeight="1" thickBot="1">
      <c r="A47" s="1165" t="s">
        <v>311</v>
      </c>
      <c r="B47" s="72" t="s">
        <v>112</v>
      </c>
      <c r="C47" s="72" t="s">
        <v>82</v>
      </c>
      <c r="D47" s="72" t="s">
        <v>83</v>
      </c>
    </row>
    <row r="48" spans="1:16" ht="15" customHeight="1">
      <c r="A48" s="276" t="s">
        <v>84</v>
      </c>
      <c r="B48" s="304">
        <v>17.131193860338922</v>
      </c>
      <c r="C48" s="305">
        <v>2.0563606538090489</v>
      </c>
      <c r="D48" s="307">
        <v>343</v>
      </c>
    </row>
    <row r="49" spans="1:4" ht="15" customHeight="1">
      <c r="A49" s="281" t="s">
        <v>85</v>
      </c>
      <c r="B49" s="309">
        <v>31.719169335101022</v>
      </c>
      <c r="C49" s="310">
        <v>2.6852322703285552</v>
      </c>
      <c r="D49" s="312">
        <v>309</v>
      </c>
    </row>
    <row r="50" spans="1:4" ht="15" customHeight="1">
      <c r="A50" s="276" t="s">
        <v>86</v>
      </c>
      <c r="B50" s="304">
        <v>65.272262776776188</v>
      </c>
      <c r="C50" s="305">
        <v>2.668830674103595</v>
      </c>
      <c r="D50" s="307">
        <v>297</v>
      </c>
    </row>
    <row r="51" spans="1:4" ht="15" customHeight="1">
      <c r="A51" s="281" t="s">
        <v>87</v>
      </c>
      <c r="B51" s="309">
        <v>60.808095419511908</v>
      </c>
      <c r="C51" s="310">
        <v>3.1026636633307971</v>
      </c>
      <c r="D51" s="312">
        <v>213</v>
      </c>
    </row>
    <row r="52" spans="1:4" ht="15" customHeight="1">
      <c r="A52" s="276" t="s">
        <v>88</v>
      </c>
      <c r="B52" s="304">
        <v>52.6158387691952</v>
      </c>
      <c r="C52" s="305">
        <v>4.759546283597853</v>
      </c>
      <c r="D52" s="307">
        <v>87</v>
      </c>
    </row>
    <row r="53" spans="1:4" ht="15" customHeight="1">
      <c r="A53" s="281" t="s">
        <v>89</v>
      </c>
      <c r="B53" s="309">
        <v>22.247156703421059</v>
      </c>
      <c r="C53" s="310">
        <v>2.7739924080141569</v>
      </c>
      <c r="D53" s="312">
        <v>195</v>
      </c>
    </row>
    <row r="54" spans="1:4" ht="15" customHeight="1">
      <c r="A54" s="276" t="s">
        <v>90</v>
      </c>
      <c r="B54" s="304">
        <v>50.281943057324099</v>
      </c>
      <c r="C54" s="305">
        <v>2.9380419894634562</v>
      </c>
      <c r="D54" s="307">
        <v>292</v>
      </c>
    </row>
    <row r="55" spans="1:4" ht="15" customHeight="1">
      <c r="A55" s="281" t="s">
        <v>91</v>
      </c>
      <c r="B55" s="309">
        <v>25.805512652305399</v>
      </c>
      <c r="C55" s="310">
        <v>3.8520739907203758</v>
      </c>
      <c r="D55" s="312">
        <v>107</v>
      </c>
    </row>
    <row r="56" spans="1:4" ht="15" customHeight="1">
      <c r="A56" s="276" t="s">
        <v>92</v>
      </c>
      <c r="B56" s="304">
        <v>14.339075927506739</v>
      </c>
      <c r="C56" s="305">
        <v>2.1124650835940528</v>
      </c>
      <c r="D56" s="307">
        <v>296</v>
      </c>
    </row>
    <row r="57" spans="1:4" ht="15" customHeight="1">
      <c r="A57" s="281" t="s">
        <v>93</v>
      </c>
      <c r="B57" s="309">
        <v>13.156132218352649</v>
      </c>
      <c r="C57" s="310">
        <v>1.9610149281522651</v>
      </c>
      <c r="D57" s="312">
        <v>322</v>
      </c>
    </row>
    <row r="58" spans="1:4" ht="15" customHeight="1">
      <c r="A58" s="276" t="s">
        <v>94</v>
      </c>
      <c r="B58" s="304">
        <v>53.286035981202453</v>
      </c>
      <c r="C58" s="305">
        <v>2.6742564817577419</v>
      </c>
      <c r="D58" s="307">
        <v>328</v>
      </c>
    </row>
    <row r="59" spans="1:4" ht="15" customHeight="1">
      <c r="A59" s="281" t="s">
        <v>95</v>
      </c>
      <c r="B59" s="309">
        <v>26.309242272647229</v>
      </c>
      <c r="C59" s="310">
        <v>3.6901001969738498</v>
      </c>
      <c r="D59" s="312">
        <v>112</v>
      </c>
    </row>
    <row r="60" spans="1:4" ht="15" customHeight="1">
      <c r="A60" s="276" t="s">
        <v>96</v>
      </c>
      <c r="B60" s="304">
        <v>28.431664972515861</v>
      </c>
      <c r="C60" s="305">
        <v>2.7544752775292811</v>
      </c>
      <c r="D60" s="307">
        <v>245</v>
      </c>
    </row>
    <row r="61" spans="1:4" ht="15" customHeight="1">
      <c r="A61" s="281" t="s">
        <v>97</v>
      </c>
      <c r="B61" s="309">
        <v>24.353830762762911</v>
      </c>
      <c r="C61" s="310">
        <v>2.4511281755710379</v>
      </c>
      <c r="D61" s="312">
        <v>235</v>
      </c>
    </row>
    <row r="62" spans="1:4" ht="15" customHeight="1">
      <c r="A62" s="276" t="s">
        <v>98</v>
      </c>
      <c r="B62" s="304">
        <v>15.030040976204971</v>
      </c>
      <c r="C62" s="305">
        <v>2.0273234030585781</v>
      </c>
      <c r="D62" s="307">
        <v>259</v>
      </c>
    </row>
    <row r="63" spans="1:4" ht="15" customHeight="1" thickBot="1">
      <c r="A63" s="286" t="s">
        <v>99</v>
      </c>
      <c r="B63" s="319">
        <v>28.50116088319626</v>
      </c>
      <c r="C63" s="320">
        <v>2.79177106076963</v>
      </c>
      <c r="D63" s="322">
        <v>204</v>
      </c>
    </row>
    <row r="64" spans="1:4" ht="15" customHeight="1">
      <c r="A64" s="291" t="s">
        <v>100</v>
      </c>
      <c r="B64" s="332">
        <v>24.772509624607519</v>
      </c>
      <c r="C64" s="333">
        <v>0.93935744284931455</v>
      </c>
      <c r="D64" s="335">
        <v>2543</v>
      </c>
    </row>
    <row r="65" spans="1:4" ht="15" customHeight="1">
      <c r="A65" s="291" t="s">
        <v>101</v>
      </c>
      <c r="B65" s="332">
        <v>44.340464810495938</v>
      </c>
      <c r="C65" s="333">
        <v>1.2668185878930831</v>
      </c>
      <c r="D65" s="335">
        <v>1301</v>
      </c>
    </row>
    <row r="66" spans="1:4" ht="15" customHeight="1">
      <c r="A66" s="296" t="s">
        <v>102</v>
      </c>
      <c r="B66" s="324">
        <v>27.994788462853901</v>
      </c>
      <c r="C66" s="325">
        <v>0.81152531055868837</v>
      </c>
      <c r="D66" s="327">
        <v>3844</v>
      </c>
    </row>
    <row r="67" spans="1:4" ht="22.5" customHeight="1">
      <c r="A67" s="1047" t="s">
        <v>210</v>
      </c>
      <c r="B67" s="1047" t="s">
        <v>210</v>
      </c>
      <c r="C67" s="1047" t="s">
        <v>210</v>
      </c>
      <c r="D67" s="1047" t="s">
        <v>210</v>
      </c>
    </row>
    <row r="68" spans="1:4" ht="22.5" customHeight="1">
      <c r="A68" s="1047" t="s">
        <v>216</v>
      </c>
      <c r="B68" s="1047" t="s">
        <v>105</v>
      </c>
      <c r="C68" s="1047" t="s">
        <v>105</v>
      </c>
      <c r="D68" s="1047" t="s">
        <v>105</v>
      </c>
    </row>
    <row r="69" spans="1:4" ht="37.5" customHeight="1">
      <c r="A69" s="1047" t="s">
        <v>211</v>
      </c>
      <c r="B69" s="1047" t="s">
        <v>211</v>
      </c>
      <c r="C69" s="1047" t="s">
        <v>211</v>
      </c>
      <c r="D69" s="1047" t="s">
        <v>211</v>
      </c>
    </row>
    <row r="71" spans="1:4" ht="45" customHeight="1">
      <c r="A71" s="1158" t="s">
        <v>465</v>
      </c>
      <c r="B71" s="1158"/>
      <c r="C71" s="1158"/>
      <c r="D71" s="1158"/>
    </row>
    <row r="72" spans="1:4" ht="15" customHeight="1">
      <c r="A72" s="1210" t="s">
        <v>311</v>
      </c>
      <c r="B72" s="1160" t="s">
        <v>472</v>
      </c>
      <c r="C72" s="1160" t="s">
        <v>212</v>
      </c>
      <c r="D72" s="1161" t="s">
        <v>212</v>
      </c>
    </row>
    <row r="73" spans="1:4" ht="15" customHeight="1" thickBot="1">
      <c r="A73" s="1165"/>
      <c r="B73" s="72" t="s">
        <v>28</v>
      </c>
      <c r="C73" s="72" t="s">
        <v>82</v>
      </c>
      <c r="D73" s="72" t="s">
        <v>83</v>
      </c>
    </row>
    <row r="74" spans="1:4" ht="15" customHeight="1">
      <c r="A74" s="276" t="s">
        <v>84</v>
      </c>
      <c r="B74" s="432">
        <v>1.9236569718189329</v>
      </c>
      <c r="C74" s="305">
        <v>0.43241902162710733</v>
      </c>
      <c r="D74" s="307">
        <v>55</v>
      </c>
    </row>
    <row r="75" spans="1:4" ht="15" customHeight="1">
      <c r="A75" s="281" t="s">
        <v>85</v>
      </c>
      <c r="B75" s="433">
        <v>1.3222288405382889</v>
      </c>
      <c r="C75" s="310">
        <v>0.1202937122644893</v>
      </c>
      <c r="D75" s="312">
        <v>98</v>
      </c>
    </row>
    <row r="76" spans="1:4" ht="15" customHeight="1">
      <c r="A76" s="276" t="s">
        <v>86</v>
      </c>
      <c r="B76" s="432">
        <v>3.0323423226882822</v>
      </c>
      <c r="C76" s="305">
        <v>0.17990017617158621</v>
      </c>
      <c r="D76" s="307">
        <v>188</v>
      </c>
    </row>
    <row r="77" spans="1:4" ht="15" customHeight="1">
      <c r="A77" s="281" t="s">
        <v>87</v>
      </c>
      <c r="B77" s="433">
        <v>3.2424024927137851</v>
      </c>
      <c r="C77" s="310">
        <v>0.28918089075141329</v>
      </c>
      <c r="D77" s="312">
        <v>129</v>
      </c>
    </row>
    <row r="78" spans="1:4" ht="15" customHeight="1">
      <c r="A78" s="276" t="s">
        <v>88</v>
      </c>
      <c r="B78" s="432">
        <v>2.6483555108222219</v>
      </c>
      <c r="C78" s="305">
        <v>0.28522512869384381</v>
      </c>
      <c r="D78" s="307">
        <v>43</v>
      </c>
    </row>
    <row r="79" spans="1:4" ht="15" customHeight="1">
      <c r="A79" s="281" t="s">
        <v>89</v>
      </c>
      <c r="B79" s="433">
        <v>1.723536781750417</v>
      </c>
      <c r="C79" s="310">
        <v>0.26714312835613352</v>
      </c>
      <c r="D79" s="312">
        <v>45</v>
      </c>
    </row>
    <row r="80" spans="1:4" ht="15" customHeight="1">
      <c r="A80" s="276" t="s">
        <v>90</v>
      </c>
      <c r="B80" s="432">
        <v>1.9825697475732771</v>
      </c>
      <c r="C80" s="305">
        <v>0.18653293417779729</v>
      </c>
      <c r="D80" s="307">
        <v>136</v>
      </c>
    </row>
    <row r="81" spans="1:4" ht="15" customHeight="1">
      <c r="A81" s="281" t="s">
        <v>91</v>
      </c>
      <c r="B81" s="433">
        <v>2.7525714469774751</v>
      </c>
      <c r="C81" s="310">
        <v>0.40159385025053501</v>
      </c>
      <c r="D81" s="312">
        <v>26</v>
      </c>
    </row>
    <row r="82" spans="1:4" ht="15" customHeight="1">
      <c r="A82" s="276" t="s">
        <v>92</v>
      </c>
      <c r="B82" s="432">
        <v>1.622801892714272</v>
      </c>
      <c r="C82" s="305">
        <v>0.49992593786889489</v>
      </c>
      <c r="D82" s="307">
        <v>40</v>
      </c>
    </row>
    <row r="83" spans="1:4" ht="15" customHeight="1">
      <c r="A83" s="281" t="s">
        <v>93</v>
      </c>
      <c r="B83" s="433">
        <v>2.4664005082692579</v>
      </c>
      <c r="C83" s="310">
        <v>1.053487901477814</v>
      </c>
      <c r="D83" s="312">
        <v>37</v>
      </c>
    </row>
    <row r="84" spans="1:4" ht="15" customHeight="1">
      <c r="A84" s="276" t="s">
        <v>94</v>
      </c>
      <c r="B84" s="432">
        <v>1.610447362750121</v>
      </c>
      <c r="C84" s="305">
        <v>0.12530994472451221</v>
      </c>
      <c r="D84" s="307">
        <v>180</v>
      </c>
    </row>
    <row r="85" spans="1:4" ht="15" customHeight="1">
      <c r="A85" s="281" t="s">
        <v>95</v>
      </c>
      <c r="B85" s="433">
        <v>2.133614088038875</v>
      </c>
      <c r="C85" s="310">
        <v>0.28743161601834682</v>
      </c>
      <c r="D85" s="312">
        <v>30</v>
      </c>
    </row>
    <row r="86" spans="1:4" ht="15" customHeight="1">
      <c r="A86" s="276" t="s">
        <v>96</v>
      </c>
      <c r="B86" s="432">
        <v>2.5771346830031838</v>
      </c>
      <c r="C86" s="305">
        <v>0.49349203811349718</v>
      </c>
      <c r="D86" s="307">
        <v>65</v>
      </c>
    </row>
    <row r="87" spans="1:4" ht="15" customHeight="1">
      <c r="A87" s="281" t="s">
        <v>97</v>
      </c>
      <c r="B87" s="433">
        <v>2.7202439356278112</v>
      </c>
      <c r="C87" s="310">
        <v>0.5330037389677208</v>
      </c>
      <c r="D87" s="312">
        <v>60</v>
      </c>
    </row>
    <row r="88" spans="1:4" ht="15" customHeight="1">
      <c r="A88" s="276" t="s">
        <v>98</v>
      </c>
      <c r="B88" s="432">
        <v>1.754523396384124</v>
      </c>
      <c r="C88" s="305">
        <v>0.28577477429620057</v>
      </c>
      <c r="D88" s="307">
        <v>40</v>
      </c>
    </row>
    <row r="89" spans="1:4" ht="15" customHeight="1" thickBot="1">
      <c r="A89" s="286" t="s">
        <v>99</v>
      </c>
      <c r="B89" s="434">
        <v>2.2689822979473102</v>
      </c>
      <c r="C89" s="320">
        <v>0.1999338892244307</v>
      </c>
      <c r="D89" s="322">
        <v>56</v>
      </c>
    </row>
    <row r="90" spans="1:4" ht="15" customHeight="1">
      <c r="A90" s="291" t="s">
        <v>100</v>
      </c>
      <c r="B90" s="407">
        <v>1.7831729519771959</v>
      </c>
      <c r="C90" s="333">
        <v>0.15627226221199839</v>
      </c>
      <c r="D90" s="335">
        <v>704</v>
      </c>
    </row>
    <row r="91" spans="1:4" ht="15" customHeight="1">
      <c r="A91" s="291" t="s">
        <v>101</v>
      </c>
      <c r="B91" s="407">
        <v>2.9268532716810149</v>
      </c>
      <c r="C91" s="333">
        <v>0.13454229436389989</v>
      </c>
      <c r="D91" s="335">
        <v>524</v>
      </c>
    </row>
    <row r="92" spans="1:4" ht="15" customHeight="1">
      <c r="A92" s="296" t="s">
        <v>102</v>
      </c>
      <c r="B92" s="412">
        <v>2.079695233832124</v>
      </c>
      <c r="C92" s="325">
        <v>0.1209620248997396</v>
      </c>
      <c r="D92" s="327">
        <v>1228</v>
      </c>
    </row>
    <row r="93" spans="1:4" ht="45" customHeight="1">
      <c r="A93" s="1047" t="s">
        <v>213</v>
      </c>
      <c r="B93" s="1047"/>
      <c r="C93" s="1047"/>
      <c r="D93" s="1047"/>
    </row>
    <row r="94" spans="1:4" ht="37.5" customHeight="1">
      <c r="A94" s="1047" t="s">
        <v>214</v>
      </c>
      <c r="B94" s="1047"/>
      <c r="C94" s="1047"/>
      <c r="D94" s="1047"/>
    </row>
    <row r="95" spans="1:4" ht="37.5" customHeight="1">
      <c r="A95" s="1047" t="s">
        <v>461</v>
      </c>
      <c r="B95" s="1047"/>
      <c r="C95" s="1047"/>
      <c r="D95" s="1047"/>
    </row>
    <row r="96" spans="1:4" ht="13.5" customHeight="1"/>
    <row r="97" spans="1:7" ht="30" customHeight="1">
      <c r="A97" s="1158" t="s">
        <v>666</v>
      </c>
      <c r="B97" s="1158"/>
      <c r="C97" s="1158"/>
      <c r="D97" s="1158"/>
      <c r="E97" s="1158"/>
      <c r="F97" s="1158"/>
      <c r="G97" s="1158"/>
    </row>
    <row r="98" spans="1:7" ht="30" customHeight="1" thickBot="1">
      <c r="A98" s="1280" t="s">
        <v>311</v>
      </c>
      <c r="B98" s="1278" t="s">
        <v>680</v>
      </c>
      <c r="C98" s="1278" t="s">
        <v>215</v>
      </c>
      <c r="D98" s="1278" t="s">
        <v>215</v>
      </c>
      <c r="E98" s="1278" t="s">
        <v>681</v>
      </c>
      <c r="F98" s="1278"/>
      <c r="G98" s="1279"/>
    </row>
    <row r="99" spans="1:7" ht="15" customHeight="1" thickBot="1">
      <c r="A99" s="1281" t="s">
        <v>311</v>
      </c>
      <c r="B99" s="136" t="s">
        <v>28</v>
      </c>
      <c r="C99" s="136" t="s">
        <v>82</v>
      </c>
      <c r="D99" s="137" t="s">
        <v>83</v>
      </c>
      <c r="E99" s="136" t="s">
        <v>28</v>
      </c>
      <c r="F99" s="136" t="s">
        <v>82</v>
      </c>
      <c r="G99" s="136" t="s">
        <v>83</v>
      </c>
    </row>
    <row r="100" spans="1:7" ht="15" customHeight="1">
      <c r="A100" s="447" t="s">
        <v>84</v>
      </c>
      <c r="B100" s="435">
        <v>2.2935292674864129</v>
      </c>
      <c r="C100" s="436">
        <v>0.41754256726429773</v>
      </c>
      <c r="D100" s="437">
        <v>56</v>
      </c>
      <c r="E100" s="435">
        <v>1.351368587795958</v>
      </c>
      <c r="F100" s="436">
        <v>8.0241605667008623E-2</v>
      </c>
      <c r="G100" s="448">
        <v>264</v>
      </c>
    </row>
    <row r="101" spans="1:7" ht="15" customHeight="1">
      <c r="A101" s="449" t="s">
        <v>85</v>
      </c>
      <c r="B101" s="438">
        <v>1.9742433355886</v>
      </c>
      <c r="C101" s="439">
        <v>0.39066675999160172</v>
      </c>
      <c r="D101" s="440">
        <v>94</v>
      </c>
      <c r="E101" s="438">
        <v>1.295068115538798</v>
      </c>
      <c r="F101" s="439">
        <v>8.7701662710800488E-2</v>
      </c>
      <c r="G101" s="450">
        <v>193</v>
      </c>
    </row>
    <row r="102" spans="1:7" ht="15" customHeight="1">
      <c r="A102" s="447" t="s">
        <v>86</v>
      </c>
      <c r="B102" s="435">
        <v>2.945766308384262</v>
      </c>
      <c r="C102" s="436">
        <v>0.20867394676600251</v>
      </c>
      <c r="D102" s="437">
        <v>178</v>
      </c>
      <c r="E102" s="435">
        <v>2.2856828717031652</v>
      </c>
      <c r="F102" s="436">
        <v>0.43544077654091728</v>
      </c>
      <c r="G102" s="448">
        <v>93</v>
      </c>
    </row>
    <row r="103" spans="1:7" ht="15" customHeight="1">
      <c r="A103" s="449" t="s">
        <v>87</v>
      </c>
      <c r="B103" s="438">
        <v>3.3158435660454741</v>
      </c>
      <c r="C103" s="439">
        <v>0.32816952280451051</v>
      </c>
      <c r="D103" s="440">
        <v>124</v>
      </c>
      <c r="E103" s="438">
        <v>2.0982724184317889</v>
      </c>
      <c r="F103" s="439">
        <v>0.23595615479418031</v>
      </c>
      <c r="G103" s="450">
        <v>73</v>
      </c>
    </row>
    <row r="104" spans="1:7" ht="15" customHeight="1">
      <c r="A104" s="447" t="s">
        <v>88</v>
      </c>
      <c r="B104" s="435">
        <v>2.807573926180015</v>
      </c>
      <c r="C104" s="436">
        <v>0.28119954418298287</v>
      </c>
      <c r="D104" s="437">
        <v>42</v>
      </c>
      <c r="E104" s="435">
        <v>1.5694729081793619</v>
      </c>
      <c r="F104" s="436">
        <v>0.22719605376342031</v>
      </c>
      <c r="G104" s="448">
        <v>37</v>
      </c>
    </row>
    <row r="105" spans="1:7" ht="15" customHeight="1">
      <c r="A105" s="449" t="s">
        <v>89</v>
      </c>
      <c r="B105" s="438">
        <v>1.6670142269612831</v>
      </c>
      <c r="C105" s="439">
        <v>0.2245069207241866</v>
      </c>
      <c r="D105" s="440">
        <v>45</v>
      </c>
      <c r="E105" s="438">
        <v>1.397133460071494</v>
      </c>
      <c r="F105" s="439">
        <v>0.12701950288426181</v>
      </c>
      <c r="G105" s="450">
        <v>144</v>
      </c>
    </row>
    <row r="106" spans="1:7" ht="15" customHeight="1">
      <c r="A106" s="447" t="s">
        <v>90</v>
      </c>
      <c r="B106" s="435">
        <v>2.2637776234958529</v>
      </c>
      <c r="C106" s="436">
        <v>0.21556791662461819</v>
      </c>
      <c r="D106" s="437">
        <v>130</v>
      </c>
      <c r="E106" s="435">
        <v>2.0184260052515501</v>
      </c>
      <c r="F106" s="436">
        <v>0.24175685478723061</v>
      </c>
      <c r="G106" s="448">
        <v>139</v>
      </c>
    </row>
    <row r="107" spans="1:7" ht="15" customHeight="1">
      <c r="A107" s="449" t="s">
        <v>91</v>
      </c>
      <c r="B107" s="438">
        <v>3.576332619257065</v>
      </c>
      <c r="C107" s="439">
        <v>0.51351605833884562</v>
      </c>
      <c r="D107" s="440">
        <v>25</v>
      </c>
      <c r="E107" s="438">
        <v>0.98323481865872109</v>
      </c>
      <c r="F107" s="439">
        <v>0.18076531623017941</v>
      </c>
      <c r="G107" s="450">
        <v>71</v>
      </c>
    </row>
    <row r="108" spans="1:7" ht="15" customHeight="1">
      <c r="A108" s="447" t="s">
        <v>92</v>
      </c>
      <c r="B108" s="435">
        <v>2.72637782122262</v>
      </c>
      <c r="C108" s="436">
        <v>0.52868316981329844</v>
      </c>
      <c r="D108" s="437">
        <v>36</v>
      </c>
      <c r="E108" s="435">
        <v>1.1231506685716059</v>
      </c>
      <c r="F108" s="436">
        <v>0.12395103918985</v>
      </c>
      <c r="G108" s="448">
        <v>231</v>
      </c>
    </row>
    <row r="109" spans="1:7" ht="15" customHeight="1">
      <c r="A109" s="449" t="s">
        <v>93</v>
      </c>
      <c r="B109" s="438">
        <v>3.0080799400795799</v>
      </c>
      <c r="C109" s="439">
        <v>1.0515415939515531</v>
      </c>
      <c r="D109" s="440">
        <v>36</v>
      </c>
      <c r="E109" s="438">
        <v>1.3781179925161411</v>
      </c>
      <c r="F109" s="439">
        <v>0.1210125703457703</v>
      </c>
      <c r="G109" s="450">
        <v>248</v>
      </c>
    </row>
    <row r="110" spans="1:7" ht="15" customHeight="1">
      <c r="A110" s="447" t="s">
        <v>94</v>
      </c>
      <c r="B110" s="435">
        <v>1.9233686162632799</v>
      </c>
      <c r="C110" s="436">
        <v>0.1811730888539072</v>
      </c>
      <c r="D110" s="437">
        <v>172</v>
      </c>
      <c r="E110" s="435">
        <v>1.560057953395986</v>
      </c>
      <c r="F110" s="436">
        <v>0.1225165319784168</v>
      </c>
      <c r="G110" s="448">
        <v>134</v>
      </c>
    </row>
    <row r="111" spans="1:7" ht="15" customHeight="1">
      <c r="A111" s="449" t="s">
        <v>95</v>
      </c>
      <c r="B111" s="438">
        <v>2.5078390614045771</v>
      </c>
      <c r="C111" s="439">
        <v>0.31411267012403299</v>
      </c>
      <c r="D111" s="440">
        <v>27</v>
      </c>
      <c r="E111" s="438">
        <v>1.814216244639562</v>
      </c>
      <c r="F111" s="439">
        <v>0.15573162564318321</v>
      </c>
      <c r="G111" s="450">
        <v>72</v>
      </c>
    </row>
    <row r="112" spans="1:7" ht="15" customHeight="1">
      <c r="A112" s="447" t="s">
        <v>96</v>
      </c>
      <c r="B112" s="435">
        <v>2.1248096719376002</v>
      </c>
      <c r="C112" s="436">
        <v>0.1996519405834454</v>
      </c>
      <c r="D112" s="437">
        <v>60</v>
      </c>
      <c r="E112" s="435">
        <v>1.353478260436362</v>
      </c>
      <c r="F112" s="436">
        <v>0.1127217468403314</v>
      </c>
      <c r="G112" s="448">
        <v>161</v>
      </c>
    </row>
    <row r="113" spans="1:7" ht="15" customHeight="1">
      <c r="A113" s="449" t="s">
        <v>97</v>
      </c>
      <c r="B113" s="438">
        <v>3.1423865812916341</v>
      </c>
      <c r="C113" s="439">
        <v>0.6727946527634211</v>
      </c>
      <c r="D113" s="440">
        <v>52</v>
      </c>
      <c r="E113" s="438">
        <v>1.4610699153321629</v>
      </c>
      <c r="F113" s="439">
        <v>0.19285166127058551</v>
      </c>
      <c r="G113" s="450">
        <v>161</v>
      </c>
    </row>
    <row r="114" spans="1:7" ht="15" customHeight="1">
      <c r="A114" s="447" t="s">
        <v>98</v>
      </c>
      <c r="B114" s="435">
        <v>2.0722561947993592</v>
      </c>
      <c r="C114" s="436">
        <v>0.33180485729553588</v>
      </c>
      <c r="D114" s="437">
        <v>40</v>
      </c>
      <c r="E114" s="435">
        <v>1.056556755372549</v>
      </c>
      <c r="F114" s="436">
        <v>9.3500746120628836E-2</v>
      </c>
      <c r="G114" s="448">
        <v>194</v>
      </c>
    </row>
    <row r="115" spans="1:7" ht="15" customHeight="1" thickBot="1">
      <c r="A115" s="451" t="s">
        <v>99</v>
      </c>
      <c r="B115" s="441">
        <v>2.4083448649774608</v>
      </c>
      <c r="C115" s="442">
        <v>0.18382553137935739</v>
      </c>
      <c r="D115" s="443">
        <v>54</v>
      </c>
      <c r="E115" s="441">
        <v>1.8393284410735751</v>
      </c>
      <c r="F115" s="442">
        <v>0.2912783584909468</v>
      </c>
      <c r="G115" s="452">
        <v>128</v>
      </c>
    </row>
    <row r="116" spans="1:7" ht="15" customHeight="1">
      <c r="A116" s="453" t="s">
        <v>100</v>
      </c>
      <c r="B116" s="444">
        <v>2.2596153607979339</v>
      </c>
      <c r="C116" s="445">
        <v>0.18722152141795209</v>
      </c>
      <c r="D116" s="446">
        <v>678</v>
      </c>
      <c r="E116" s="444">
        <v>1.369017963130432</v>
      </c>
      <c r="F116" s="445">
        <v>4.712451814000785E-2</v>
      </c>
      <c r="G116" s="454">
        <v>1656</v>
      </c>
    </row>
    <row r="117" spans="1:7" ht="15" customHeight="1">
      <c r="A117" s="453" t="s">
        <v>101</v>
      </c>
      <c r="B117" s="444">
        <v>2.9062980802616449</v>
      </c>
      <c r="C117" s="445">
        <v>0.13386842357874901</v>
      </c>
      <c r="D117" s="446">
        <v>493</v>
      </c>
      <c r="E117" s="444">
        <v>1.669378072089065</v>
      </c>
      <c r="F117" s="445">
        <v>0.1099895541699452</v>
      </c>
      <c r="G117" s="454">
        <v>687</v>
      </c>
    </row>
    <row r="118" spans="1:7" ht="15" customHeight="1">
      <c r="A118" s="455" t="s">
        <v>102</v>
      </c>
      <c r="B118" s="456">
        <v>2.4244613221243592</v>
      </c>
      <c r="C118" s="457">
        <v>0.14359341459180441</v>
      </c>
      <c r="D118" s="458">
        <v>1171</v>
      </c>
      <c r="E118" s="456">
        <v>1.4073550542630999</v>
      </c>
      <c r="F118" s="457">
        <v>4.3432696092663148E-2</v>
      </c>
      <c r="G118" s="459">
        <v>2343</v>
      </c>
    </row>
    <row r="119" spans="1:7" ht="36.75" customHeight="1">
      <c r="A119" s="1282" t="s">
        <v>213</v>
      </c>
      <c r="B119" s="1282"/>
      <c r="C119" s="1282"/>
      <c r="D119" s="1282"/>
      <c r="E119" s="1282"/>
      <c r="F119" s="1282"/>
      <c r="G119" s="1282"/>
    </row>
    <row r="120" spans="1:7" ht="20.45" customHeight="1">
      <c r="A120" s="1277" t="s">
        <v>216</v>
      </c>
      <c r="B120" s="1277"/>
      <c r="C120" s="1277"/>
      <c r="D120" s="1277"/>
      <c r="E120" s="1277"/>
      <c r="F120" s="1277"/>
      <c r="G120" s="1277"/>
    </row>
    <row r="121" spans="1:7" ht="22.5" customHeight="1">
      <c r="A121" s="1277" t="s">
        <v>682</v>
      </c>
      <c r="B121" s="1277"/>
      <c r="C121" s="1277"/>
      <c r="D121" s="1277"/>
      <c r="E121" s="1277"/>
      <c r="F121" s="1277"/>
      <c r="G121" s="1277"/>
    </row>
    <row r="122" spans="1:7" ht="15" customHeight="1">
      <c r="A122" s="139"/>
      <c r="B122" s="139"/>
      <c r="C122" s="139"/>
      <c r="D122" s="139"/>
    </row>
    <row r="123" spans="1:7" ht="41.25" customHeight="1">
      <c r="A123" s="1166" t="s">
        <v>468</v>
      </c>
      <c r="B123" s="1166"/>
      <c r="C123" s="1166"/>
      <c r="D123" s="1166"/>
    </row>
    <row r="124" spans="1:7" ht="15" customHeight="1" thickBot="1">
      <c r="A124" s="1164" t="s">
        <v>311</v>
      </c>
      <c r="B124" s="1160" t="s">
        <v>471</v>
      </c>
      <c r="C124" s="1160" t="s">
        <v>209</v>
      </c>
      <c r="D124" s="1161" t="s">
        <v>209</v>
      </c>
    </row>
    <row r="125" spans="1:7" ht="15" customHeight="1" thickBot="1">
      <c r="A125" s="1165" t="s">
        <v>311</v>
      </c>
      <c r="B125" s="72" t="s">
        <v>112</v>
      </c>
      <c r="C125" s="72" t="s">
        <v>82</v>
      </c>
      <c r="D125" s="72" t="s">
        <v>83</v>
      </c>
    </row>
    <row r="126" spans="1:7" ht="15" customHeight="1">
      <c r="A126" s="276" t="s">
        <v>84</v>
      </c>
      <c r="B126" s="304">
        <v>22.403873395144871</v>
      </c>
      <c r="C126" s="305">
        <v>2.314487362695989</v>
      </c>
      <c r="D126" s="307">
        <v>324</v>
      </c>
    </row>
    <row r="127" spans="1:7" ht="15" customHeight="1">
      <c r="A127" s="281" t="s">
        <v>85</v>
      </c>
      <c r="B127" s="309">
        <v>40.32248333064107</v>
      </c>
      <c r="C127" s="310">
        <v>2.8678135539204281</v>
      </c>
      <c r="D127" s="312">
        <v>303</v>
      </c>
    </row>
    <row r="128" spans="1:7" ht="15" customHeight="1">
      <c r="A128" s="276" t="s">
        <v>86</v>
      </c>
      <c r="B128" s="304">
        <v>18.263500133728709</v>
      </c>
      <c r="C128" s="305">
        <v>2.2423198589599411</v>
      </c>
      <c r="D128" s="307">
        <v>291</v>
      </c>
    </row>
    <row r="129" spans="1:4" ht="15" customHeight="1">
      <c r="A129" s="281" t="s">
        <v>87</v>
      </c>
      <c r="B129" s="309">
        <v>3.2030378824037098</v>
      </c>
      <c r="C129" s="310">
        <v>1.0962998221484981</v>
      </c>
      <c r="D129" s="312">
        <v>215</v>
      </c>
    </row>
    <row r="130" spans="1:4" ht="15" customHeight="1">
      <c r="A130" s="276" t="s">
        <v>88</v>
      </c>
      <c r="B130" s="304">
        <v>9.4271375618810183</v>
      </c>
      <c r="C130" s="305">
        <v>3.021906615834733</v>
      </c>
      <c r="D130" s="307">
        <v>85</v>
      </c>
    </row>
    <row r="131" spans="1:4" ht="15" customHeight="1">
      <c r="A131" s="281" t="s">
        <v>89</v>
      </c>
      <c r="B131" s="309">
        <v>28.00309560501827</v>
      </c>
      <c r="C131" s="310">
        <v>3.0886774266597619</v>
      </c>
      <c r="D131" s="312">
        <v>186</v>
      </c>
    </row>
    <row r="132" spans="1:4" ht="15" customHeight="1">
      <c r="A132" s="276" t="s">
        <v>90</v>
      </c>
      <c r="B132" s="304">
        <v>13.6504250795657</v>
      </c>
      <c r="C132" s="305">
        <v>1.996346297086584</v>
      </c>
      <c r="D132" s="307">
        <v>286</v>
      </c>
    </row>
    <row r="133" spans="1:4" ht="15" customHeight="1">
      <c r="A133" s="281" t="s">
        <v>91</v>
      </c>
      <c r="B133" s="309">
        <v>37.241398465477197</v>
      </c>
      <c r="C133" s="310">
        <v>4.2265131740498552</v>
      </c>
      <c r="D133" s="312">
        <v>108</v>
      </c>
    </row>
    <row r="134" spans="1:4" ht="15" customHeight="1">
      <c r="A134" s="276" t="s">
        <v>92</v>
      </c>
      <c r="B134" s="304">
        <v>37.894090848558321</v>
      </c>
      <c r="C134" s="305">
        <v>2.91826905560165</v>
      </c>
      <c r="D134" s="307">
        <v>283</v>
      </c>
    </row>
    <row r="135" spans="1:4" ht="15" customHeight="1">
      <c r="A135" s="281" t="s">
        <v>93</v>
      </c>
      <c r="B135" s="309">
        <v>38.248734849408081</v>
      </c>
      <c r="C135" s="310">
        <v>2.7683645366608691</v>
      </c>
      <c r="D135" s="312">
        <v>310</v>
      </c>
    </row>
    <row r="136" spans="1:4" ht="15" customHeight="1">
      <c r="A136" s="276" t="s">
        <v>94</v>
      </c>
      <c r="B136" s="304">
        <v>1.336447264777286</v>
      </c>
      <c r="C136" s="305">
        <v>0.93036361357667929</v>
      </c>
      <c r="D136" s="307">
        <v>331</v>
      </c>
    </row>
    <row r="137" spans="1:4" ht="15" customHeight="1">
      <c r="A137" s="281" t="s">
        <v>95</v>
      </c>
      <c r="B137" s="309">
        <v>1.26658271380291</v>
      </c>
      <c r="C137" s="310">
        <v>1.095679222103447</v>
      </c>
      <c r="D137" s="312">
        <v>112</v>
      </c>
    </row>
    <row r="138" spans="1:4" ht="15" customHeight="1">
      <c r="A138" s="276" t="s">
        <v>96</v>
      </c>
      <c r="B138" s="304">
        <v>2.8109785495807662</v>
      </c>
      <c r="C138" s="305">
        <v>0.99876397335081946</v>
      </c>
      <c r="D138" s="307">
        <v>245</v>
      </c>
    </row>
    <row r="139" spans="1:4" ht="15" customHeight="1">
      <c r="A139" s="281" t="s">
        <v>97</v>
      </c>
      <c r="B139" s="309">
        <v>41.922182123159793</v>
      </c>
      <c r="C139" s="310">
        <v>2.9078195344569631</v>
      </c>
      <c r="D139" s="312">
        <v>231</v>
      </c>
    </row>
    <row r="140" spans="1:4" ht="15" customHeight="1">
      <c r="A140" s="276" t="s">
        <v>98</v>
      </c>
      <c r="B140" s="304">
        <v>49.696148743525733</v>
      </c>
      <c r="C140" s="305">
        <v>2.9384600441306059</v>
      </c>
      <c r="D140" s="307">
        <v>243</v>
      </c>
    </row>
    <row r="141" spans="1:4" ht="15" customHeight="1" thickBot="1">
      <c r="A141" s="286" t="s">
        <v>99</v>
      </c>
      <c r="B141" s="319">
        <v>33.323431626145819</v>
      </c>
      <c r="C141" s="320">
        <v>3.0065906568891041</v>
      </c>
      <c r="D141" s="322">
        <v>194</v>
      </c>
    </row>
    <row r="142" spans="1:4" ht="15" customHeight="1">
      <c r="A142" s="291" t="s">
        <v>100</v>
      </c>
      <c r="B142" s="332">
        <v>29.97894376574035</v>
      </c>
      <c r="C142" s="333">
        <v>1.0869183326075851</v>
      </c>
      <c r="D142" s="335">
        <v>2463</v>
      </c>
    </row>
    <row r="143" spans="1:4" ht="15" customHeight="1">
      <c r="A143" s="291" t="s">
        <v>101</v>
      </c>
      <c r="B143" s="332">
        <v>17.812845133323961</v>
      </c>
      <c r="C143" s="333">
        <v>0.95691403007698506</v>
      </c>
      <c r="D143" s="335">
        <v>1284</v>
      </c>
    </row>
    <row r="144" spans="1:4" ht="15" customHeight="1">
      <c r="A144" s="296" t="s">
        <v>102</v>
      </c>
      <c r="B144" s="324">
        <v>27.941987079709051</v>
      </c>
      <c r="C144" s="325">
        <v>0.91950960939117232</v>
      </c>
      <c r="D144" s="327">
        <v>3747</v>
      </c>
    </row>
    <row r="145" spans="1:19" ht="27.75" customHeight="1">
      <c r="A145" s="1047" t="s">
        <v>469</v>
      </c>
      <c r="B145" s="1047"/>
      <c r="C145" s="1047"/>
      <c r="D145" s="1047"/>
    </row>
    <row r="146" spans="1:19" ht="26.25" customHeight="1">
      <c r="A146" s="1047" t="s">
        <v>216</v>
      </c>
      <c r="B146" s="1047"/>
      <c r="C146" s="1047"/>
      <c r="D146" s="1047"/>
    </row>
    <row r="147" spans="1:19" ht="36.75" customHeight="1">
      <c r="A147" s="1047" t="s">
        <v>470</v>
      </c>
      <c r="B147" s="1047"/>
      <c r="C147" s="1047"/>
      <c r="D147" s="1047"/>
    </row>
    <row r="149" spans="1:19" s="596" customFormat="1" ht="24" customHeight="1">
      <c r="A149" s="1156">
        <v>2020</v>
      </c>
      <c r="B149" s="1156"/>
      <c r="C149" s="1156"/>
      <c r="D149" s="1156"/>
      <c r="E149" s="1156"/>
      <c r="F149" s="1156"/>
      <c r="G149" s="1156"/>
      <c r="H149" s="1156"/>
      <c r="I149" s="1156"/>
      <c r="J149" s="1156"/>
      <c r="K149" s="1156"/>
      <c r="L149" s="1156"/>
      <c r="M149" s="1156"/>
      <c r="N149" s="1156"/>
      <c r="O149" s="1156"/>
      <c r="P149" s="1156"/>
      <c r="Q149" s="345"/>
      <c r="R149" s="345"/>
      <c r="S149" s="345"/>
    </row>
    <row r="151" spans="1:19" ht="15" customHeight="1">
      <c r="A151" s="1108" t="s">
        <v>466</v>
      </c>
      <c r="B151" s="1108"/>
      <c r="C151" s="1108"/>
      <c r="D151" s="1108"/>
      <c r="E151" s="1108"/>
      <c r="F151" s="1108"/>
      <c r="G151" s="1108"/>
      <c r="H151" s="1108"/>
      <c r="I151" s="1108"/>
      <c r="J151" s="1108"/>
      <c r="K151" s="1108"/>
      <c r="L151" s="1108"/>
      <c r="M151" s="1108"/>
      <c r="N151" s="1108"/>
      <c r="O151" s="1108"/>
      <c r="P151" s="1108"/>
    </row>
    <row r="152" spans="1:19" ht="30" customHeight="1" thickBot="1">
      <c r="A152" s="1164" t="s">
        <v>311</v>
      </c>
      <c r="B152" s="1157" t="s">
        <v>475</v>
      </c>
      <c r="C152" s="1157" t="s">
        <v>200</v>
      </c>
      <c r="D152" s="1157" t="s">
        <v>200</v>
      </c>
      <c r="E152" s="1157" t="s">
        <v>476</v>
      </c>
      <c r="F152" s="1157" t="s">
        <v>201</v>
      </c>
      <c r="G152" s="1157" t="s">
        <v>201</v>
      </c>
      <c r="H152" s="1157" t="s">
        <v>477</v>
      </c>
      <c r="I152" s="1157" t="s">
        <v>202</v>
      </c>
      <c r="J152" s="1157" t="s">
        <v>202</v>
      </c>
      <c r="K152" s="1157" t="s">
        <v>478</v>
      </c>
      <c r="L152" s="1157" t="s">
        <v>203</v>
      </c>
      <c r="M152" s="1157" t="s">
        <v>203</v>
      </c>
      <c r="N152" s="1157" t="s">
        <v>480</v>
      </c>
      <c r="O152" s="1157" t="s">
        <v>204</v>
      </c>
      <c r="P152" s="1163" t="s">
        <v>204</v>
      </c>
    </row>
    <row r="153" spans="1:19" ht="15" customHeight="1" thickBot="1">
      <c r="A153" s="1165" t="s">
        <v>311</v>
      </c>
      <c r="B153" s="72" t="s">
        <v>112</v>
      </c>
      <c r="C153" s="72" t="s">
        <v>82</v>
      </c>
      <c r="D153" s="73" t="s">
        <v>83</v>
      </c>
      <c r="E153" s="72" t="s">
        <v>112</v>
      </c>
      <c r="F153" s="72" t="s">
        <v>82</v>
      </c>
      <c r="G153" s="73" t="s">
        <v>83</v>
      </c>
      <c r="H153" s="72" t="s">
        <v>112</v>
      </c>
      <c r="I153" s="72" t="s">
        <v>82</v>
      </c>
      <c r="J153" s="73" t="s">
        <v>83</v>
      </c>
      <c r="K153" s="72" t="s">
        <v>112</v>
      </c>
      <c r="L153" s="72" t="s">
        <v>82</v>
      </c>
      <c r="M153" s="73" t="s">
        <v>83</v>
      </c>
      <c r="N153" s="72" t="s">
        <v>112</v>
      </c>
      <c r="O153" s="72" t="s">
        <v>82</v>
      </c>
      <c r="P153" s="72" t="s">
        <v>83</v>
      </c>
    </row>
    <row r="154" spans="1:19" ht="15" customHeight="1">
      <c r="A154" s="276" t="s">
        <v>84</v>
      </c>
      <c r="B154" s="304">
        <v>25.931905065922049</v>
      </c>
      <c r="C154" s="305">
        <v>3.3836061858081452</v>
      </c>
      <c r="D154" s="306">
        <v>178</v>
      </c>
      <c r="E154" s="304">
        <v>19.988686981230689</v>
      </c>
      <c r="F154" s="305">
        <v>3.0140410060543918</v>
      </c>
      <c r="G154" s="306">
        <v>178</v>
      </c>
      <c r="H154" s="304">
        <v>37.238406370256847</v>
      </c>
      <c r="I154" s="305">
        <v>3.760945013372047</v>
      </c>
      <c r="J154" s="306">
        <v>178</v>
      </c>
      <c r="K154" s="304">
        <v>2.0150114901817182</v>
      </c>
      <c r="L154" s="305">
        <v>1.027796296260818</v>
      </c>
      <c r="M154" s="306">
        <v>178</v>
      </c>
      <c r="N154" s="304">
        <v>37.007842428023537</v>
      </c>
      <c r="O154" s="305">
        <v>3.7922976308713152</v>
      </c>
      <c r="P154" s="307">
        <v>178</v>
      </c>
    </row>
    <row r="155" spans="1:19" ht="15" customHeight="1">
      <c r="A155" s="281" t="s">
        <v>85</v>
      </c>
      <c r="B155" s="309">
        <v>38.061767350515233</v>
      </c>
      <c r="C155" s="310">
        <v>4.5847074127858729</v>
      </c>
      <c r="D155" s="311">
        <v>120</v>
      </c>
      <c r="E155" s="309">
        <v>31.60116704208583</v>
      </c>
      <c r="F155" s="310">
        <v>4.3278085954518621</v>
      </c>
      <c r="G155" s="311">
        <v>120</v>
      </c>
      <c r="H155" s="309">
        <v>34.431137085416523</v>
      </c>
      <c r="I155" s="310">
        <v>4.4010575978969033</v>
      </c>
      <c r="J155" s="311">
        <v>120</v>
      </c>
      <c r="K155" s="309">
        <v>6.5076777735557787</v>
      </c>
      <c r="L155" s="310">
        <v>2.1834341003679638</v>
      </c>
      <c r="M155" s="311">
        <v>120</v>
      </c>
      <c r="N155" s="309">
        <v>29.531937497793439</v>
      </c>
      <c r="O155" s="310">
        <v>4.347051182430592</v>
      </c>
      <c r="P155" s="312">
        <v>120</v>
      </c>
    </row>
    <row r="156" spans="1:19" ht="15" customHeight="1">
      <c r="A156" s="276" t="s">
        <v>86</v>
      </c>
      <c r="B156" s="304">
        <v>49.640234321282513</v>
      </c>
      <c r="C156" s="305">
        <v>8.5893638994007269</v>
      </c>
      <c r="D156" s="306">
        <v>35</v>
      </c>
      <c r="E156" s="304">
        <v>58.355453746189269</v>
      </c>
      <c r="F156" s="305">
        <v>8.4207241350522892</v>
      </c>
      <c r="G156" s="306">
        <v>35</v>
      </c>
      <c r="H156" s="304">
        <v>46.94748968413893</v>
      </c>
      <c r="I156" s="305">
        <v>8.5503536110890881</v>
      </c>
      <c r="J156" s="306">
        <v>35</v>
      </c>
      <c r="K156" s="304">
        <v>23.797479080587351</v>
      </c>
      <c r="L156" s="305">
        <v>7.4656524929619952</v>
      </c>
      <c r="M156" s="306">
        <v>35</v>
      </c>
      <c r="N156" s="304">
        <v>18.68182468336591</v>
      </c>
      <c r="O156" s="305">
        <v>6.494592597519282</v>
      </c>
      <c r="P156" s="307">
        <v>35</v>
      </c>
    </row>
    <row r="157" spans="1:19" ht="15" customHeight="1">
      <c r="A157" s="281" t="s">
        <v>87</v>
      </c>
      <c r="B157" s="309">
        <v>47.735469391691723</v>
      </c>
      <c r="C157" s="310">
        <v>7.2060876556289521</v>
      </c>
      <c r="D157" s="311">
        <v>50</v>
      </c>
      <c r="E157" s="309">
        <v>43.081392637067843</v>
      </c>
      <c r="F157" s="310">
        <v>7.1159888656745611</v>
      </c>
      <c r="G157" s="311">
        <v>50</v>
      </c>
      <c r="H157" s="309">
        <v>53.013220615674769</v>
      </c>
      <c r="I157" s="310">
        <v>7.2022771216267598</v>
      </c>
      <c r="J157" s="311">
        <v>50</v>
      </c>
      <c r="K157" s="309">
        <v>17.199681974927</v>
      </c>
      <c r="L157" s="310">
        <v>5.5686785763964579</v>
      </c>
      <c r="M157" s="311">
        <v>50</v>
      </c>
      <c r="N157" s="309">
        <v>17.935186931623601</v>
      </c>
      <c r="O157" s="310">
        <v>5.5457388066942643</v>
      </c>
      <c r="P157" s="312">
        <v>50</v>
      </c>
    </row>
    <row r="158" spans="1:19" ht="15" customHeight="1">
      <c r="A158" s="276" t="s">
        <v>88</v>
      </c>
      <c r="B158" s="336" t="s">
        <v>429</v>
      </c>
      <c r="C158" s="337" t="s">
        <v>429</v>
      </c>
      <c r="D158" s="338" t="s">
        <v>429</v>
      </c>
      <c r="E158" s="336" t="s">
        <v>429</v>
      </c>
      <c r="F158" s="337" t="s">
        <v>429</v>
      </c>
      <c r="G158" s="338" t="s">
        <v>429</v>
      </c>
      <c r="H158" s="336" t="s">
        <v>429</v>
      </c>
      <c r="I158" s="337" t="s">
        <v>429</v>
      </c>
      <c r="J158" s="338" t="s">
        <v>429</v>
      </c>
      <c r="K158" s="336" t="s">
        <v>429</v>
      </c>
      <c r="L158" s="337" t="s">
        <v>429</v>
      </c>
      <c r="M158" s="338" t="s">
        <v>429</v>
      </c>
      <c r="N158" s="336" t="s">
        <v>429</v>
      </c>
      <c r="O158" s="337" t="s">
        <v>429</v>
      </c>
      <c r="P158" s="339" t="s">
        <v>429</v>
      </c>
    </row>
    <row r="159" spans="1:19" ht="15" customHeight="1">
      <c r="A159" s="281" t="s">
        <v>89</v>
      </c>
      <c r="B159" s="328" t="s">
        <v>429</v>
      </c>
      <c r="C159" s="329" t="s">
        <v>429</v>
      </c>
      <c r="D159" s="330" t="s">
        <v>429</v>
      </c>
      <c r="E159" s="328" t="s">
        <v>429</v>
      </c>
      <c r="F159" s="329" t="s">
        <v>429</v>
      </c>
      <c r="G159" s="330" t="s">
        <v>429</v>
      </c>
      <c r="H159" s="328" t="s">
        <v>429</v>
      </c>
      <c r="I159" s="329" t="s">
        <v>429</v>
      </c>
      <c r="J159" s="330" t="s">
        <v>429</v>
      </c>
      <c r="K159" s="328" t="s">
        <v>429</v>
      </c>
      <c r="L159" s="329" t="s">
        <v>429</v>
      </c>
      <c r="M159" s="330" t="s">
        <v>429</v>
      </c>
      <c r="N159" s="328" t="s">
        <v>429</v>
      </c>
      <c r="O159" s="329" t="s">
        <v>429</v>
      </c>
      <c r="P159" s="331" t="s">
        <v>429</v>
      </c>
    </row>
    <row r="160" spans="1:19" ht="15" customHeight="1">
      <c r="A160" s="276" t="s">
        <v>90</v>
      </c>
      <c r="B160" s="336">
        <v>45.722816539173671</v>
      </c>
      <c r="C160" s="337">
        <v>5.9283848661960592</v>
      </c>
      <c r="D160" s="338">
        <v>77</v>
      </c>
      <c r="E160" s="336">
        <v>30.973601243945851</v>
      </c>
      <c r="F160" s="337">
        <v>5.4368864496707863</v>
      </c>
      <c r="G160" s="338">
        <v>77</v>
      </c>
      <c r="H160" s="336">
        <v>52.006757620067333</v>
      </c>
      <c r="I160" s="337">
        <v>5.9080909597338307</v>
      </c>
      <c r="J160" s="338">
        <v>77</v>
      </c>
      <c r="K160" s="336">
        <v>20.70495433515487</v>
      </c>
      <c r="L160" s="337">
        <v>4.7207309741311594</v>
      </c>
      <c r="M160" s="338">
        <v>77</v>
      </c>
      <c r="N160" s="336">
        <v>20.00758269313916</v>
      </c>
      <c r="O160" s="337">
        <v>4.4157715813625638</v>
      </c>
      <c r="P160" s="339">
        <v>77</v>
      </c>
    </row>
    <row r="161" spans="1:16" ht="15" customHeight="1">
      <c r="A161" s="281" t="s">
        <v>91</v>
      </c>
      <c r="B161" s="328" t="s">
        <v>429</v>
      </c>
      <c r="C161" s="329" t="s">
        <v>429</v>
      </c>
      <c r="D161" s="330" t="s">
        <v>429</v>
      </c>
      <c r="E161" s="328" t="s">
        <v>429</v>
      </c>
      <c r="F161" s="329" t="s">
        <v>429</v>
      </c>
      <c r="G161" s="330" t="s">
        <v>429</v>
      </c>
      <c r="H161" s="328" t="s">
        <v>429</v>
      </c>
      <c r="I161" s="329" t="s">
        <v>429</v>
      </c>
      <c r="J161" s="330" t="s">
        <v>429</v>
      </c>
      <c r="K161" s="328" t="s">
        <v>429</v>
      </c>
      <c r="L161" s="329" t="s">
        <v>429</v>
      </c>
      <c r="M161" s="330" t="s">
        <v>429</v>
      </c>
      <c r="N161" s="328" t="s">
        <v>429</v>
      </c>
      <c r="O161" s="329" t="s">
        <v>429</v>
      </c>
      <c r="P161" s="331" t="s">
        <v>429</v>
      </c>
    </row>
    <row r="162" spans="1:16" ht="15" customHeight="1">
      <c r="A162" s="276" t="s">
        <v>92</v>
      </c>
      <c r="B162" s="336">
        <v>19.524934863737851</v>
      </c>
      <c r="C162" s="337">
        <v>4.290289719475723</v>
      </c>
      <c r="D162" s="338">
        <v>87</v>
      </c>
      <c r="E162" s="336">
        <v>20.882473596581921</v>
      </c>
      <c r="F162" s="337">
        <v>4.4270751522385989</v>
      </c>
      <c r="G162" s="338">
        <v>87</v>
      </c>
      <c r="H162" s="336">
        <v>26.895612935296001</v>
      </c>
      <c r="I162" s="337">
        <v>5.0492829540124946</v>
      </c>
      <c r="J162" s="338">
        <v>87</v>
      </c>
      <c r="K162" s="336">
        <v>2.6778687017837912</v>
      </c>
      <c r="L162" s="337">
        <v>1.549545778858725</v>
      </c>
      <c r="M162" s="338">
        <v>87</v>
      </c>
      <c r="N162" s="336">
        <v>52.385046106050098</v>
      </c>
      <c r="O162" s="337">
        <v>5.5546290624200756</v>
      </c>
      <c r="P162" s="339">
        <v>87</v>
      </c>
    </row>
    <row r="163" spans="1:16" ht="15" customHeight="1">
      <c r="A163" s="281" t="s">
        <v>93</v>
      </c>
      <c r="B163" s="328">
        <v>34.239398698782672</v>
      </c>
      <c r="C163" s="329">
        <v>3.9617805145521459</v>
      </c>
      <c r="D163" s="330">
        <v>154</v>
      </c>
      <c r="E163" s="328">
        <v>19.444903568917979</v>
      </c>
      <c r="F163" s="329">
        <v>3.2907218246434451</v>
      </c>
      <c r="G163" s="330">
        <v>154</v>
      </c>
      <c r="H163" s="328">
        <v>30.463757046836221</v>
      </c>
      <c r="I163" s="329">
        <v>3.8522730852282838</v>
      </c>
      <c r="J163" s="330">
        <v>154</v>
      </c>
      <c r="K163" s="328">
        <v>1.6403480697222239</v>
      </c>
      <c r="L163" s="329">
        <v>0.96208325659475691</v>
      </c>
      <c r="M163" s="330">
        <v>154</v>
      </c>
      <c r="N163" s="328">
        <v>38.42983163892503</v>
      </c>
      <c r="O163" s="329">
        <v>4.0086961355400712</v>
      </c>
      <c r="P163" s="331">
        <v>154</v>
      </c>
    </row>
    <row r="164" spans="1:16" ht="15" customHeight="1">
      <c r="A164" s="276" t="s">
        <v>94</v>
      </c>
      <c r="B164" s="336">
        <v>54.751336743006313</v>
      </c>
      <c r="C164" s="337">
        <v>5.5521481991375472</v>
      </c>
      <c r="D164" s="338">
        <v>87</v>
      </c>
      <c r="E164" s="336">
        <v>25.383968547581912</v>
      </c>
      <c r="F164" s="337">
        <v>4.8645242938801294</v>
      </c>
      <c r="G164" s="338">
        <v>87</v>
      </c>
      <c r="H164" s="336">
        <v>60.908968477538387</v>
      </c>
      <c r="I164" s="337">
        <v>5.4640201902914836</v>
      </c>
      <c r="J164" s="338">
        <v>87</v>
      </c>
      <c r="K164" s="336">
        <v>2.5825719830414622</v>
      </c>
      <c r="L164" s="337">
        <v>1.4985946859138</v>
      </c>
      <c r="M164" s="338">
        <v>87</v>
      </c>
      <c r="N164" s="336">
        <v>15.326556455870699</v>
      </c>
      <c r="O164" s="337">
        <v>4.0312012650737934</v>
      </c>
      <c r="P164" s="339">
        <v>87</v>
      </c>
    </row>
    <row r="165" spans="1:16" ht="15" customHeight="1">
      <c r="A165" s="281" t="s">
        <v>95</v>
      </c>
      <c r="B165" s="328" t="s">
        <v>429</v>
      </c>
      <c r="C165" s="329" t="s">
        <v>429</v>
      </c>
      <c r="D165" s="330" t="s">
        <v>429</v>
      </c>
      <c r="E165" s="328" t="s">
        <v>429</v>
      </c>
      <c r="F165" s="329" t="s">
        <v>429</v>
      </c>
      <c r="G165" s="330" t="s">
        <v>429</v>
      </c>
      <c r="H165" s="328" t="s">
        <v>429</v>
      </c>
      <c r="I165" s="329" t="s">
        <v>429</v>
      </c>
      <c r="J165" s="330" t="s">
        <v>429</v>
      </c>
      <c r="K165" s="328" t="s">
        <v>429</v>
      </c>
      <c r="L165" s="329" t="s">
        <v>429</v>
      </c>
      <c r="M165" s="330" t="s">
        <v>429</v>
      </c>
      <c r="N165" s="328" t="s">
        <v>429</v>
      </c>
      <c r="O165" s="329" t="s">
        <v>429</v>
      </c>
      <c r="P165" s="331" t="s">
        <v>429</v>
      </c>
    </row>
    <row r="166" spans="1:16" ht="15" customHeight="1">
      <c r="A166" s="276" t="s">
        <v>96</v>
      </c>
      <c r="B166" s="336">
        <v>48.230693279742049</v>
      </c>
      <c r="C166" s="337">
        <v>6.1255208814356887</v>
      </c>
      <c r="D166" s="338">
        <v>72</v>
      </c>
      <c r="E166" s="336">
        <v>41.364756528466273</v>
      </c>
      <c r="F166" s="337">
        <v>6.0232156552323888</v>
      </c>
      <c r="G166" s="338">
        <v>72</v>
      </c>
      <c r="H166" s="336">
        <v>66.902850704509376</v>
      </c>
      <c r="I166" s="337">
        <v>5.7455893895406449</v>
      </c>
      <c r="J166" s="338">
        <v>72</v>
      </c>
      <c r="K166" s="336">
        <v>15.77411558748531</v>
      </c>
      <c r="L166" s="337">
        <v>4.4154810603025236</v>
      </c>
      <c r="M166" s="338">
        <v>72</v>
      </c>
      <c r="N166" s="336">
        <v>13.033732195995549</v>
      </c>
      <c r="O166" s="337">
        <v>4.3852344181104694</v>
      </c>
      <c r="P166" s="339">
        <v>72</v>
      </c>
    </row>
    <row r="167" spans="1:16" ht="15" customHeight="1">
      <c r="A167" s="281" t="s">
        <v>97</v>
      </c>
      <c r="B167" s="328" t="s">
        <v>429</v>
      </c>
      <c r="C167" s="329" t="s">
        <v>429</v>
      </c>
      <c r="D167" s="330" t="s">
        <v>429</v>
      </c>
      <c r="E167" s="328" t="s">
        <v>429</v>
      </c>
      <c r="F167" s="329" t="s">
        <v>429</v>
      </c>
      <c r="G167" s="330" t="s">
        <v>429</v>
      </c>
      <c r="H167" s="328" t="s">
        <v>429</v>
      </c>
      <c r="I167" s="329" t="s">
        <v>429</v>
      </c>
      <c r="J167" s="330" t="s">
        <v>429</v>
      </c>
      <c r="K167" s="328" t="s">
        <v>429</v>
      </c>
      <c r="L167" s="329" t="s">
        <v>429</v>
      </c>
      <c r="M167" s="330" t="s">
        <v>429</v>
      </c>
      <c r="N167" s="328" t="s">
        <v>429</v>
      </c>
      <c r="O167" s="329" t="s">
        <v>429</v>
      </c>
      <c r="P167" s="331" t="s">
        <v>429</v>
      </c>
    </row>
    <row r="168" spans="1:16" ht="15" customHeight="1">
      <c r="A168" s="276" t="s">
        <v>98</v>
      </c>
      <c r="B168" s="336" t="s">
        <v>429</v>
      </c>
      <c r="C168" s="337" t="s">
        <v>429</v>
      </c>
      <c r="D168" s="338" t="s">
        <v>429</v>
      </c>
      <c r="E168" s="336" t="s">
        <v>429</v>
      </c>
      <c r="F168" s="337" t="s">
        <v>429</v>
      </c>
      <c r="G168" s="338" t="s">
        <v>429</v>
      </c>
      <c r="H168" s="336" t="s">
        <v>429</v>
      </c>
      <c r="I168" s="337" t="s">
        <v>429</v>
      </c>
      <c r="J168" s="338" t="s">
        <v>429</v>
      </c>
      <c r="K168" s="336" t="s">
        <v>429</v>
      </c>
      <c r="L168" s="337" t="s">
        <v>429</v>
      </c>
      <c r="M168" s="338" t="s">
        <v>429</v>
      </c>
      <c r="N168" s="336" t="s">
        <v>429</v>
      </c>
      <c r="O168" s="337" t="s">
        <v>429</v>
      </c>
      <c r="P168" s="339" t="s">
        <v>429</v>
      </c>
    </row>
    <row r="169" spans="1:16" ht="15" customHeight="1" thickBot="1">
      <c r="A169" s="286" t="s">
        <v>99</v>
      </c>
      <c r="B169" s="340">
        <v>39.519127573679427</v>
      </c>
      <c r="C169" s="341">
        <v>9.4194719326595528</v>
      </c>
      <c r="D169" s="342">
        <v>28</v>
      </c>
      <c r="E169" s="340">
        <v>24.020330559906579</v>
      </c>
      <c r="F169" s="341">
        <v>8.1208834997334467</v>
      </c>
      <c r="G169" s="342">
        <v>28</v>
      </c>
      <c r="H169" s="340">
        <v>29.873166019932398</v>
      </c>
      <c r="I169" s="341">
        <v>8.5906864369030647</v>
      </c>
      <c r="J169" s="342">
        <v>28</v>
      </c>
      <c r="K169" s="340">
        <v>21.543922311739379</v>
      </c>
      <c r="L169" s="341">
        <v>7.9281026500457443</v>
      </c>
      <c r="M169" s="342">
        <v>28</v>
      </c>
      <c r="N169" s="340">
        <v>47.662728527256228</v>
      </c>
      <c r="O169" s="341">
        <v>9.6325913790408304</v>
      </c>
      <c r="P169" s="343">
        <v>28</v>
      </c>
    </row>
    <row r="170" spans="1:16" ht="15" customHeight="1">
      <c r="A170" s="291" t="s">
        <v>100</v>
      </c>
      <c r="B170" s="332">
        <v>34.961428642464938</v>
      </c>
      <c r="C170" s="333">
        <v>1.819765112730741</v>
      </c>
      <c r="D170" s="334">
        <v>758</v>
      </c>
      <c r="E170" s="332">
        <v>24.60051491515517</v>
      </c>
      <c r="F170" s="333">
        <v>1.6074615071413141</v>
      </c>
      <c r="G170" s="334">
        <v>758</v>
      </c>
      <c r="H170" s="332">
        <v>38.866248391755512</v>
      </c>
      <c r="I170" s="333">
        <v>1.858473699638717</v>
      </c>
      <c r="J170" s="334">
        <v>758</v>
      </c>
      <c r="K170" s="332">
        <v>4.4461368556796241</v>
      </c>
      <c r="L170" s="333">
        <v>0.69993952768570655</v>
      </c>
      <c r="M170" s="334">
        <v>758</v>
      </c>
      <c r="N170" s="332">
        <v>32.888303654559323</v>
      </c>
      <c r="O170" s="333">
        <v>1.773398252561456</v>
      </c>
      <c r="P170" s="335">
        <v>758</v>
      </c>
    </row>
    <row r="171" spans="1:16" ht="15" customHeight="1">
      <c r="A171" s="291" t="s">
        <v>101</v>
      </c>
      <c r="B171" s="332">
        <v>43.043250191557441</v>
      </c>
      <c r="C171" s="333">
        <v>3.429624168916364</v>
      </c>
      <c r="D171" s="334">
        <v>231</v>
      </c>
      <c r="E171" s="332">
        <v>38.802755585204139</v>
      </c>
      <c r="F171" s="333">
        <v>3.3451761904735009</v>
      </c>
      <c r="G171" s="334">
        <v>231</v>
      </c>
      <c r="H171" s="332">
        <v>47.788755457613469</v>
      </c>
      <c r="I171" s="333">
        <v>3.4595933036468041</v>
      </c>
      <c r="J171" s="334">
        <v>231</v>
      </c>
      <c r="K171" s="332">
        <v>17.007413807899791</v>
      </c>
      <c r="L171" s="333">
        <v>2.5989003722323449</v>
      </c>
      <c r="M171" s="334">
        <v>231</v>
      </c>
      <c r="N171" s="332">
        <v>27.20676057810218</v>
      </c>
      <c r="O171" s="333">
        <v>3.2147142562876372</v>
      </c>
      <c r="P171" s="335">
        <v>231</v>
      </c>
    </row>
    <row r="172" spans="1:16" ht="15" customHeight="1">
      <c r="A172" s="296" t="s">
        <v>102</v>
      </c>
      <c r="B172" s="324">
        <v>36.847811878732038</v>
      </c>
      <c r="C172" s="325">
        <v>1.6107759982710439</v>
      </c>
      <c r="D172" s="326">
        <v>989</v>
      </c>
      <c r="E172" s="324">
        <v>27.915469168311059</v>
      </c>
      <c r="F172" s="325">
        <v>1.470257979149775</v>
      </c>
      <c r="G172" s="326">
        <v>989</v>
      </c>
      <c r="H172" s="324">
        <v>40.948856582528933</v>
      </c>
      <c r="I172" s="325">
        <v>1.6382525779260899</v>
      </c>
      <c r="J172" s="326">
        <v>989</v>
      </c>
      <c r="K172" s="324">
        <v>7.3780726977222004</v>
      </c>
      <c r="L172" s="325">
        <v>0.83146039972011587</v>
      </c>
      <c r="M172" s="326">
        <v>989</v>
      </c>
      <c r="N172" s="324">
        <v>31.562170981317909</v>
      </c>
      <c r="O172" s="325">
        <v>1.5517035675295561</v>
      </c>
      <c r="P172" s="327">
        <v>989</v>
      </c>
    </row>
    <row r="173" spans="1:16" ht="15" customHeight="1">
      <c r="A173" s="1162" t="s">
        <v>217</v>
      </c>
      <c r="B173" s="1162" t="s">
        <v>218</v>
      </c>
      <c r="C173" s="1162" t="s">
        <v>218</v>
      </c>
      <c r="D173" s="1162" t="s">
        <v>218</v>
      </c>
      <c r="E173" s="1162" t="s">
        <v>218</v>
      </c>
      <c r="F173" s="1162" t="s">
        <v>218</v>
      </c>
      <c r="G173" s="1162" t="s">
        <v>218</v>
      </c>
      <c r="H173" s="1162" t="s">
        <v>218</v>
      </c>
      <c r="I173" s="1162" t="s">
        <v>218</v>
      </c>
      <c r="J173" s="1162" t="s">
        <v>218</v>
      </c>
      <c r="K173" s="1162" t="s">
        <v>218</v>
      </c>
      <c r="L173" s="1162" t="s">
        <v>218</v>
      </c>
      <c r="M173" s="1162" t="s">
        <v>218</v>
      </c>
      <c r="N173" s="1162" t="s">
        <v>218</v>
      </c>
      <c r="O173" s="1162" t="s">
        <v>218</v>
      </c>
      <c r="P173" s="1162" t="s">
        <v>218</v>
      </c>
    </row>
    <row r="174" spans="1:16" ht="22.5" customHeight="1">
      <c r="A174" s="1047" t="s">
        <v>460</v>
      </c>
      <c r="B174" s="1047" t="s">
        <v>105</v>
      </c>
      <c r="C174" s="1047" t="s">
        <v>105</v>
      </c>
      <c r="D174" s="1047" t="s">
        <v>105</v>
      </c>
      <c r="E174" s="1047" t="s">
        <v>105</v>
      </c>
      <c r="F174" s="1047" t="s">
        <v>105</v>
      </c>
      <c r="G174" s="1047" t="s">
        <v>105</v>
      </c>
      <c r="H174" s="1047" t="s">
        <v>105</v>
      </c>
      <c r="I174" s="1047" t="s">
        <v>105</v>
      </c>
      <c r="J174" s="1047" t="s">
        <v>105</v>
      </c>
      <c r="K174" s="1047" t="s">
        <v>105</v>
      </c>
      <c r="L174" s="1047" t="s">
        <v>105</v>
      </c>
      <c r="M174" s="1047" t="s">
        <v>105</v>
      </c>
      <c r="N174" s="1047" t="s">
        <v>105</v>
      </c>
      <c r="O174" s="1047" t="s">
        <v>105</v>
      </c>
      <c r="P174" s="1047" t="s">
        <v>105</v>
      </c>
    </row>
    <row r="175" spans="1:16" ht="15" customHeight="1">
      <c r="A175" s="1162" t="s">
        <v>219</v>
      </c>
      <c r="B175" s="1162" t="s">
        <v>219</v>
      </c>
      <c r="C175" s="1162" t="s">
        <v>219</v>
      </c>
      <c r="D175" s="1162" t="s">
        <v>219</v>
      </c>
      <c r="E175" s="1162" t="s">
        <v>219</v>
      </c>
      <c r="F175" s="1162" t="s">
        <v>219</v>
      </c>
      <c r="G175" s="1162" t="s">
        <v>219</v>
      </c>
      <c r="H175" s="1162" t="s">
        <v>219</v>
      </c>
      <c r="I175" s="1162" t="s">
        <v>219</v>
      </c>
      <c r="J175" s="1162" t="s">
        <v>219</v>
      </c>
      <c r="K175" s="1162" t="s">
        <v>219</v>
      </c>
      <c r="L175" s="1162" t="s">
        <v>219</v>
      </c>
      <c r="M175" s="1162" t="s">
        <v>219</v>
      </c>
      <c r="N175" s="1162" t="s">
        <v>219</v>
      </c>
      <c r="O175" s="1162" t="s">
        <v>219</v>
      </c>
      <c r="P175" s="1162" t="s">
        <v>219</v>
      </c>
    </row>
    <row r="177" spans="1:16" ht="15" customHeight="1">
      <c r="A177" s="1114" t="s">
        <v>467</v>
      </c>
      <c r="B177" s="1114"/>
      <c r="C177" s="1114"/>
      <c r="D177" s="1114"/>
      <c r="E177" s="1114"/>
      <c r="F177" s="1114"/>
      <c r="G177" s="1114"/>
      <c r="H177" s="1114"/>
      <c r="I177" s="1114"/>
      <c r="J177" s="1114"/>
      <c r="K177" s="1114"/>
      <c r="L177" s="1114"/>
      <c r="M177" s="1114"/>
      <c r="N177" s="1114"/>
      <c r="O177" s="1114"/>
      <c r="P177" s="1114"/>
    </row>
    <row r="178" spans="1:16" ht="30" customHeight="1">
      <c r="A178" s="301"/>
      <c r="B178" s="1167" t="s">
        <v>475</v>
      </c>
      <c r="C178" s="1167" t="s">
        <v>200</v>
      </c>
      <c r="D178" s="1167" t="s">
        <v>200</v>
      </c>
      <c r="E178" s="1167" t="s">
        <v>476</v>
      </c>
      <c r="F178" s="1167" t="s">
        <v>201</v>
      </c>
      <c r="G178" s="1167" t="s">
        <v>201</v>
      </c>
      <c r="H178" s="1167" t="s">
        <v>477</v>
      </c>
      <c r="I178" s="1167" t="s">
        <v>202</v>
      </c>
      <c r="J178" s="1167" t="s">
        <v>202</v>
      </c>
      <c r="K178" s="1167" t="s">
        <v>478</v>
      </c>
      <c r="L178" s="1167" t="s">
        <v>203</v>
      </c>
      <c r="M178" s="1167" t="s">
        <v>203</v>
      </c>
      <c r="N178" s="1167" t="s">
        <v>480</v>
      </c>
      <c r="O178" s="1167" t="s">
        <v>204</v>
      </c>
      <c r="P178" s="1167" t="s">
        <v>204</v>
      </c>
    </row>
    <row r="179" spans="1:16" ht="15" customHeight="1" thickBot="1">
      <c r="A179" s="302"/>
      <c r="B179" s="72" t="s">
        <v>112</v>
      </c>
      <c r="C179" s="72" t="s">
        <v>82</v>
      </c>
      <c r="D179" s="73" t="s">
        <v>83</v>
      </c>
      <c r="E179" s="72" t="s">
        <v>112</v>
      </c>
      <c r="F179" s="72" t="s">
        <v>82</v>
      </c>
      <c r="G179" s="73" t="s">
        <v>83</v>
      </c>
      <c r="H179" s="72" t="s">
        <v>112</v>
      </c>
      <c r="I179" s="72" t="s">
        <v>82</v>
      </c>
      <c r="J179" s="73" t="s">
        <v>83</v>
      </c>
      <c r="K179" s="72" t="s">
        <v>112</v>
      </c>
      <c r="L179" s="72" t="s">
        <v>82</v>
      </c>
      <c r="M179" s="73" t="s">
        <v>83</v>
      </c>
      <c r="N179" s="72" t="s">
        <v>112</v>
      </c>
      <c r="O179" s="72" t="s">
        <v>82</v>
      </c>
      <c r="P179" s="72" t="s">
        <v>83</v>
      </c>
    </row>
    <row r="180" spans="1:16" ht="15" customHeight="1">
      <c r="A180" s="303" t="s">
        <v>123</v>
      </c>
      <c r="B180" s="304">
        <v>24.614819763521801</v>
      </c>
      <c r="C180" s="305">
        <v>2.3848415789823938</v>
      </c>
      <c r="D180" s="306">
        <v>353</v>
      </c>
      <c r="E180" s="304">
        <v>23.682512516144619</v>
      </c>
      <c r="F180" s="305">
        <v>2.3242778435258642</v>
      </c>
      <c r="G180" s="306">
        <v>353</v>
      </c>
      <c r="H180" s="304">
        <v>39.35468870931664</v>
      </c>
      <c r="I180" s="305">
        <v>2.7403191767928918</v>
      </c>
      <c r="J180" s="306">
        <v>353</v>
      </c>
      <c r="K180" s="304">
        <v>4.0622041473157751</v>
      </c>
      <c r="L180" s="305">
        <v>1.067695219227921</v>
      </c>
      <c r="M180" s="306">
        <v>353</v>
      </c>
      <c r="N180" s="304">
        <v>34.894659502429548</v>
      </c>
      <c r="O180" s="305">
        <v>2.6722104606710722</v>
      </c>
      <c r="P180" s="307">
        <v>353</v>
      </c>
    </row>
    <row r="181" spans="1:16" ht="15" customHeight="1">
      <c r="A181" s="308" t="s">
        <v>124</v>
      </c>
      <c r="B181" s="309">
        <v>39.822771268645177</v>
      </c>
      <c r="C181" s="310">
        <v>2.821688921332369</v>
      </c>
      <c r="D181" s="311">
        <v>318</v>
      </c>
      <c r="E181" s="309">
        <v>25.814256900376371</v>
      </c>
      <c r="F181" s="310">
        <v>2.4794365324925298</v>
      </c>
      <c r="G181" s="311">
        <v>318</v>
      </c>
      <c r="H181" s="309">
        <v>41.423580016742953</v>
      </c>
      <c r="I181" s="310">
        <v>2.8485487850696538</v>
      </c>
      <c r="J181" s="311">
        <v>318</v>
      </c>
      <c r="K181" s="309">
        <v>4.2931009108443616</v>
      </c>
      <c r="L181" s="310">
        <v>1.040036942109605</v>
      </c>
      <c r="M181" s="311">
        <v>318</v>
      </c>
      <c r="N181" s="309">
        <v>31.780639707343688</v>
      </c>
      <c r="O181" s="310">
        <v>2.676712501938157</v>
      </c>
      <c r="P181" s="312">
        <v>318</v>
      </c>
    </row>
    <row r="182" spans="1:16" ht="15" customHeight="1">
      <c r="A182" s="313" t="s">
        <v>125</v>
      </c>
      <c r="B182" s="314">
        <v>45.821793230667197</v>
      </c>
      <c r="C182" s="315">
        <v>2.925118388029778</v>
      </c>
      <c r="D182" s="316">
        <v>318</v>
      </c>
      <c r="E182" s="314">
        <v>34.94892382554697</v>
      </c>
      <c r="F182" s="315">
        <v>2.7716084785600348</v>
      </c>
      <c r="G182" s="316">
        <v>318</v>
      </c>
      <c r="H182" s="314">
        <v>42.009110696471488</v>
      </c>
      <c r="I182" s="315">
        <v>2.8708894600140158</v>
      </c>
      <c r="J182" s="316">
        <v>318</v>
      </c>
      <c r="K182" s="314">
        <v>14.6933014603012</v>
      </c>
      <c r="L182" s="315">
        <v>2.0660099185541689</v>
      </c>
      <c r="M182" s="316">
        <v>318</v>
      </c>
      <c r="N182" s="314">
        <v>27.826466317746949</v>
      </c>
      <c r="O182" s="315">
        <v>2.6578427723510698</v>
      </c>
      <c r="P182" s="317">
        <v>318</v>
      </c>
    </row>
    <row r="183" spans="1:16" ht="15" customHeight="1">
      <c r="A183" s="308" t="s">
        <v>126</v>
      </c>
      <c r="B183" s="309">
        <v>39.979768999041383</v>
      </c>
      <c r="C183" s="310">
        <v>3.1754756630591952</v>
      </c>
      <c r="D183" s="311">
        <v>257</v>
      </c>
      <c r="E183" s="309">
        <v>24.368474855136171</v>
      </c>
      <c r="F183" s="310">
        <v>2.7471892504301039</v>
      </c>
      <c r="G183" s="311">
        <v>257</v>
      </c>
      <c r="H183" s="309">
        <v>39.320874438143562</v>
      </c>
      <c r="I183" s="310">
        <v>3.173175701774209</v>
      </c>
      <c r="J183" s="311">
        <v>257</v>
      </c>
      <c r="K183" s="309">
        <v>5.0304756894165816</v>
      </c>
      <c r="L183" s="310">
        <v>1.4050605714479809</v>
      </c>
      <c r="M183" s="311">
        <v>257</v>
      </c>
      <c r="N183" s="309">
        <v>30.05881299887124</v>
      </c>
      <c r="O183" s="310">
        <v>3.0040912000725228</v>
      </c>
      <c r="P183" s="312">
        <v>257</v>
      </c>
    </row>
    <row r="184" spans="1:16" ht="15" customHeight="1">
      <c r="A184" s="303" t="s">
        <v>127</v>
      </c>
      <c r="B184" s="304">
        <v>35.00621814532898</v>
      </c>
      <c r="C184" s="305">
        <v>2.583824948691646</v>
      </c>
      <c r="D184" s="306">
        <v>375</v>
      </c>
      <c r="E184" s="304">
        <v>24.49973609327597</v>
      </c>
      <c r="F184" s="305">
        <v>2.2533846610702271</v>
      </c>
      <c r="G184" s="306">
        <v>375</v>
      </c>
      <c r="H184" s="304">
        <v>41.181747022510443</v>
      </c>
      <c r="I184" s="305">
        <v>2.6589232086649668</v>
      </c>
      <c r="J184" s="306">
        <v>375</v>
      </c>
      <c r="K184" s="304">
        <v>5.2427605729895674</v>
      </c>
      <c r="L184" s="305">
        <v>1.1453203337079561</v>
      </c>
      <c r="M184" s="306">
        <v>375</v>
      </c>
      <c r="N184" s="304">
        <v>32.782506239304283</v>
      </c>
      <c r="O184" s="305">
        <v>2.5239776799402138</v>
      </c>
      <c r="P184" s="307">
        <v>375</v>
      </c>
    </row>
    <row r="185" spans="1:16" ht="15" customHeight="1" thickBot="1">
      <c r="A185" s="318" t="s">
        <v>128</v>
      </c>
      <c r="B185" s="319">
        <v>36.460528711184658</v>
      </c>
      <c r="C185" s="320">
        <v>2.7076306736922131</v>
      </c>
      <c r="D185" s="321">
        <v>352</v>
      </c>
      <c r="E185" s="319">
        <v>34.914753712858733</v>
      </c>
      <c r="F185" s="320">
        <v>2.6647446310338179</v>
      </c>
      <c r="G185" s="321">
        <v>352</v>
      </c>
      <c r="H185" s="319">
        <v>42.4688734965099</v>
      </c>
      <c r="I185" s="320">
        <v>2.7626051137659071</v>
      </c>
      <c r="J185" s="321">
        <v>352</v>
      </c>
      <c r="K185" s="319">
        <v>12.129290234714739</v>
      </c>
      <c r="L185" s="320">
        <v>1.766216138946699</v>
      </c>
      <c r="M185" s="321">
        <v>352</v>
      </c>
      <c r="N185" s="319">
        <v>31.075643429111029</v>
      </c>
      <c r="O185" s="320">
        <v>2.59276252072112</v>
      </c>
      <c r="P185" s="322">
        <v>352</v>
      </c>
    </row>
    <row r="186" spans="1:16" ht="15" customHeight="1">
      <c r="A186" s="323" t="s">
        <v>129</v>
      </c>
      <c r="B186" s="324">
        <v>36.847811878732038</v>
      </c>
      <c r="C186" s="325">
        <v>1.6107759982710439</v>
      </c>
      <c r="D186" s="326">
        <v>989</v>
      </c>
      <c r="E186" s="324">
        <v>27.915469168311059</v>
      </c>
      <c r="F186" s="325">
        <v>1.470257979149775</v>
      </c>
      <c r="G186" s="326">
        <v>989</v>
      </c>
      <c r="H186" s="324">
        <v>40.948856582528933</v>
      </c>
      <c r="I186" s="325">
        <v>1.6382525779260899</v>
      </c>
      <c r="J186" s="326">
        <v>989</v>
      </c>
      <c r="K186" s="324">
        <v>7.3780726977222004</v>
      </c>
      <c r="L186" s="325">
        <v>0.83146039972011587</v>
      </c>
      <c r="M186" s="326">
        <v>989</v>
      </c>
      <c r="N186" s="324">
        <v>31.562170981317909</v>
      </c>
      <c r="O186" s="325">
        <v>1.5517035675295561</v>
      </c>
      <c r="P186" s="327">
        <v>989</v>
      </c>
    </row>
    <row r="187" spans="1:16" ht="15" customHeight="1">
      <c r="A187" s="1162" t="s">
        <v>217</v>
      </c>
      <c r="B187" s="1162" t="s">
        <v>218</v>
      </c>
      <c r="C187" s="1162" t="s">
        <v>218</v>
      </c>
      <c r="D187" s="1162" t="s">
        <v>218</v>
      </c>
      <c r="E187" s="1162" t="s">
        <v>218</v>
      </c>
      <c r="F187" s="1162" t="s">
        <v>218</v>
      </c>
      <c r="G187" s="1162" t="s">
        <v>218</v>
      </c>
      <c r="H187" s="1162" t="s">
        <v>218</v>
      </c>
      <c r="I187" s="1162" t="s">
        <v>218</v>
      </c>
      <c r="J187" s="1162" t="s">
        <v>218</v>
      </c>
      <c r="K187" s="1162" t="s">
        <v>218</v>
      </c>
      <c r="L187" s="1162" t="s">
        <v>218</v>
      </c>
      <c r="M187" s="1162" t="s">
        <v>218</v>
      </c>
      <c r="N187" s="1162" t="s">
        <v>218</v>
      </c>
      <c r="O187" s="1162" t="s">
        <v>218</v>
      </c>
      <c r="P187" s="1162" t="s">
        <v>218</v>
      </c>
    </row>
    <row r="188" spans="1:16" ht="15.75" customHeight="1">
      <c r="A188" s="1047" t="s">
        <v>474</v>
      </c>
      <c r="B188" s="1047" t="s">
        <v>105</v>
      </c>
      <c r="C188" s="1047" t="s">
        <v>105</v>
      </c>
      <c r="D188" s="1047" t="s">
        <v>105</v>
      </c>
      <c r="E188" s="1047" t="s">
        <v>105</v>
      </c>
      <c r="F188" s="1047" t="s">
        <v>105</v>
      </c>
      <c r="G188" s="1047" t="s">
        <v>105</v>
      </c>
      <c r="H188" s="1047" t="s">
        <v>105</v>
      </c>
      <c r="I188" s="1047" t="s">
        <v>105</v>
      </c>
      <c r="J188" s="1047" t="s">
        <v>105</v>
      </c>
      <c r="K188" s="1047" t="s">
        <v>105</v>
      </c>
      <c r="L188" s="1047" t="s">
        <v>105</v>
      </c>
      <c r="M188" s="1047" t="s">
        <v>105</v>
      </c>
      <c r="N188" s="1047" t="s">
        <v>105</v>
      </c>
      <c r="O188" s="1047" t="s">
        <v>105</v>
      </c>
      <c r="P188" s="1047" t="s">
        <v>105</v>
      </c>
    </row>
    <row r="189" spans="1:16" ht="15" customHeight="1">
      <c r="A189" s="1162" t="s">
        <v>220</v>
      </c>
      <c r="B189" s="1162" t="s">
        <v>220</v>
      </c>
      <c r="C189" s="1162" t="s">
        <v>220</v>
      </c>
      <c r="D189" s="1162" t="s">
        <v>220</v>
      </c>
      <c r="E189" s="1162" t="s">
        <v>220</v>
      </c>
      <c r="F189" s="1162" t="s">
        <v>220</v>
      </c>
      <c r="G189" s="1162" t="s">
        <v>220</v>
      </c>
      <c r="H189" s="1162" t="s">
        <v>220</v>
      </c>
      <c r="I189" s="1162" t="s">
        <v>220</v>
      </c>
      <c r="J189" s="1162" t="s">
        <v>220</v>
      </c>
      <c r="K189" s="1162" t="s">
        <v>220</v>
      </c>
      <c r="L189" s="1162" t="s">
        <v>220</v>
      </c>
      <c r="M189" s="1162" t="s">
        <v>220</v>
      </c>
      <c r="N189" s="1162" t="s">
        <v>220</v>
      </c>
      <c r="O189" s="1162" t="s">
        <v>220</v>
      </c>
      <c r="P189" s="1162" t="s">
        <v>220</v>
      </c>
    </row>
  </sheetData>
  <mergeCells count="65">
    <mergeCell ref="A187:P187"/>
    <mergeCell ref="A188:P188"/>
    <mergeCell ref="A189:P189"/>
    <mergeCell ref="A173:P173"/>
    <mergeCell ref="A174:P174"/>
    <mergeCell ref="A175:P175"/>
    <mergeCell ref="A177:P177"/>
    <mergeCell ref="B178:D178"/>
    <mergeCell ref="E178:G178"/>
    <mergeCell ref="H178:J178"/>
    <mergeCell ref="K178:M178"/>
    <mergeCell ref="N178:P178"/>
    <mergeCell ref="A149:P149"/>
    <mergeCell ref="A151:P151"/>
    <mergeCell ref="B152:D152"/>
    <mergeCell ref="E152:G152"/>
    <mergeCell ref="H152:J152"/>
    <mergeCell ref="K152:M152"/>
    <mergeCell ref="N152:P152"/>
    <mergeCell ref="A152:A153"/>
    <mergeCell ref="A94:D94"/>
    <mergeCell ref="A95:D95"/>
    <mergeCell ref="A121:G121"/>
    <mergeCell ref="A97:G97"/>
    <mergeCell ref="A67:D67"/>
    <mergeCell ref="A68:D68"/>
    <mergeCell ref="A69:D69"/>
    <mergeCell ref="A71:D71"/>
    <mergeCell ref="B72:D72"/>
    <mergeCell ref="A93:D93"/>
    <mergeCell ref="E98:G98"/>
    <mergeCell ref="A98:A99"/>
    <mergeCell ref="B98:D98"/>
    <mergeCell ref="A119:G119"/>
    <mergeCell ref="A120:G120"/>
    <mergeCell ref="A72:A73"/>
    <mergeCell ref="A27:P27"/>
    <mergeCell ref="A28:P28"/>
    <mergeCell ref="A29:P29"/>
    <mergeCell ref="A31:P31"/>
    <mergeCell ref="B32:D32"/>
    <mergeCell ref="E32:G32"/>
    <mergeCell ref="H32:J32"/>
    <mergeCell ref="K32:M32"/>
    <mergeCell ref="N32:P32"/>
    <mergeCell ref="A41:P41"/>
    <mergeCell ref="A42:P42"/>
    <mergeCell ref="A43:P43"/>
    <mergeCell ref="A45:D45"/>
    <mergeCell ref="B46:D46"/>
    <mergeCell ref="A46:A47"/>
    <mergeCell ref="A3:P3"/>
    <mergeCell ref="A5:P5"/>
    <mergeCell ref="B6:D6"/>
    <mergeCell ref="E6:G6"/>
    <mergeCell ref="H6:J6"/>
    <mergeCell ref="K6:M6"/>
    <mergeCell ref="N6:P6"/>
    <mergeCell ref="A6:A7"/>
    <mergeCell ref="A147:D147"/>
    <mergeCell ref="A123:D123"/>
    <mergeCell ref="A124:A125"/>
    <mergeCell ref="B124:D124"/>
    <mergeCell ref="A145:D145"/>
    <mergeCell ref="A146:D146"/>
  </mergeCells>
  <hyperlinks>
    <hyperlink ref="A1" location="Inhalt!A1" display="Zurück zum Inhalt" xr:uid="{00000000-0004-0000-2200-000000000000}"/>
  </hyperlinks>
  <pageMargins left="0.7" right="0.7" top="0.78740157499999996" bottom="0.78740157499999996"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Tabelle31"/>
  <dimension ref="A1:AT58"/>
  <sheetViews>
    <sheetView zoomScale="80" zoomScaleNormal="80" workbookViewId="0">
      <pane xSplit="1" topLeftCell="B1" activePane="topRight" state="frozen"/>
      <selection pane="topRight"/>
    </sheetView>
  </sheetViews>
  <sheetFormatPr baseColWidth="10" defaultColWidth="11" defaultRowHeight="15"/>
  <cols>
    <col min="1" max="1" width="23.5" style="583" customWidth="1"/>
    <col min="2" max="46" width="11.125" style="583" customWidth="1"/>
    <col min="47" max="16384" width="11" style="583"/>
  </cols>
  <sheetData>
    <row r="1" spans="1:46" ht="14.25" customHeight="1">
      <c r="A1" s="488" t="s">
        <v>688</v>
      </c>
    </row>
    <row r="3" spans="1:46" s="596" customFormat="1" ht="24.75" customHeight="1">
      <c r="A3" s="1156">
        <v>2022</v>
      </c>
      <c r="B3" s="1156"/>
      <c r="C3" s="1156"/>
      <c r="D3" s="1156"/>
      <c r="E3" s="1156"/>
      <c r="F3" s="1156"/>
      <c r="G3" s="1156"/>
      <c r="H3" s="1156"/>
      <c r="I3" s="1156"/>
      <c r="J3" s="1156"/>
      <c r="K3" s="1156"/>
      <c r="L3" s="1156"/>
      <c r="M3" s="1156"/>
      <c r="N3" s="1156"/>
      <c r="O3" s="1156"/>
      <c r="P3" s="1156"/>
      <c r="Q3" s="1156"/>
      <c r="R3" s="1156"/>
      <c r="S3" s="1156"/>
      <c r="T3" s="1156"/>
      <c r="U3" s="1156"/>
      <c r="V3" s="1156"/>
      <c r="W3" s="1156"/>
      <c r="X3" s="1156"/>
      <c r="Y3" s="1156"/>
      <c r="Z3" s="1156"/>
      <c r="AA3" s="1156"/>
      <c r="AB3" s="1156"/>
      <c r="AC3" s="1156"/>
      <c r="AD3" s="1156"/>
      <c r="AE3" s="1156"/>
      <c r="AF3" s="1156"/>
      <c r="AG3" s="1156"/>
      <c r="AH3" s="1156"/>
      <c r="AI3" s="1156"/>
      <c r="AJ3" s="1156"/>
      <c r="AK3" s="1156"/>
      <c r="AL3" s="1156"/>
      <c r="AM3" s="1156"/>
      <c r="AN3" s="1156"/>
      <c r="AO3" s="1156"/>
      <c r="AP3" s="1156"/>
      <c r="AQ3" s="1156"/>
      <c r="AR3" s="1156"/>
      <c r="AS3" s="1156"/>
      <c r="AT3" s="1156"/>
    </row>
    <row r="5" spans="1:46" ht="13.5" customHeight="1">
      <c r="A5" s="431"/>
    </row>
    <row r="6" spans="1:46" ht="15" customHeight="1">
      <c r="A6" s="1108" t="s">
        <v>707</v>
      </c>
      <c r="B6" s="1108"/>
      <c r="C6" s="1108"/>
      <c r="D6" s="1108"/>
      <c r="E6" s="1108"/>
      <c r="F6" s="1108"/>
      <c r="G6" s="1108"/>
      <c r="H6" s="1108"/>
      <c r="I6" s="1108"/>
      <c r="J6" s="1108"/>
      <c r="K6" s="1108"/>
      <c r="L6" s="1108"/>
      <c r="M6" s="1108"/>
      <c r="N6" s="1108"/>
      <c r="O6" s="1108"/>
      <c r="P6" s="1108"/>
      <c r="Q6" s="1108"/>
      <c r="R6" s="1108"/>
      <c r="S6" s="1108"/>
      <c r="T6" s="1108"/>
      <c r="U6" s="1108"/>
      <c r="V6" s="1108"/>
      <c r="W6" s="1108"/>
      <c r="X6" s="1108"/>
      <c r="Y6" s="1108"/>
      <c r="Z6" s="1108"/>
      <c r="AA6" s="1108"/>
      <c r="AB6" s="1108"/>
      <c r="AC6" s="1108"/>
      <c r="AD6" s="1108"/>
      <c r="AE6" s="1108"/>
      <c r="AF6" s="1108"/>
      <c r="AG6" s="1108"/>
      <c r="AH6" s="1108"/>
      <c r="AI6" s="1108"/>
      <c r="AJ6" s="1108"/>
      <c r="AK6" s="1108"/>
      <c r="AL6" s="1108"/>
      <c r="AM6" s="1108"/>
      <c r="AN6" s="1108"/>
      <c r="AO6" s="1108"/>
      <c r="AP6" s="1108"/>
      <c r="AQ6" s="1108"/>
      <c r="AR6" s="1108"/>
      <c r="AS6" s="1108"/>
      <c r="AT6" s="1108"/>
    </row>
    <row r="7" spans="1:46" ht="45" customHeight="1" thickBot="1">
      <c r="A7" s="1164" t="s">
        <v>311</v>
      </c>
      <c r="B7" s="1157" t="s">
        <v>483</v>
      </c>
      <c r="C7" s="1157" t="s">
        <v>221</v>
      </c>
      <c r="D7" s="1157" t="s">
        <v>221</v>
      </c>
      <c r="E7" s="1157" t="s">
        <v>484</v>
      </c>
      <c r="F7" s="1157" t="s">
        <v>222</v>
      </c>
      <c r="G7" s="1157" t="s">
        <v>222</v>
      </c>
      <c r="H7" s="1157" t="s">
        <v>485</v>
      </c>
      <c r="I7" s="1157" t="s">
        <v>223</v>
      </c>
      <c r="J7" s="1157" t="s">
        <v>223</v>
      </c>
      <c r="K7" s="1157" t="s">
        <v>71</v>
      </c>
      <c r="L7" s="1157" t="s">
        <v>224</v>
      </c>
      <c r="M7" s="1157" t="s">
        <v>224</v>
      </c>
      <c r="N7" s="1157" t="s">
        <v>60</v>
      </c>
      <c r="O7" s="1157" t="s">
        <v>225</v>
      </c>
      <c r="P7" s="1157" t="s">
        <v>225</v>
      </c>
      <c r="Q7" s="1157" t="s">
        <v>486</v>
      </c>
      <c r="R7" s="1157" t="s">
        <v>226</v>
      </c>
      <c r="S7" s="1157" t="s">
        <v>226</v>
      </c>
      <c r="T7" s="1157" t="s">
        <v>487</v>
      </c>
      <c r="U7" s="1157" t="s">
        <v>227</v>
      </c>
      <c r="V7" s="1157" t="s">
        <v>227</v>
      </c>
      <c r="W7" s="1157" t="s">
        <v>488</v>
      </c>
      <c r="X7" s="1157" t="s">
        <v>228</v>
      </c>
      <c r="Y7" s="1157" t="s">
        <v>228</v>
      </c>
      <c r="Z7" s="1157" t="s">
        <v>489</v>
      </c>
      <c r="AA7" s="1157" t="s">
        <v>229</v>
      </c>
      <c r="AB7" s="1157" t="s">
        <v>229</v>
      </c>
      <c r="AC7" s="1157" t="s">
        <v>490</v>
      </c>
      <c r="AD7" s="1157" t="s">
        <v>230</v>
      </c>
      <c r="AE7" s="1157" t="s">
        <v>230</v>
      </c>
      <c r="AF7" s="1157" t="s">
        <v>491</v>
      </c>
      <c r="AG7" s="1157" t="s">
        <v>231</v>
      </c>
      <c r="AH7" s="1157" t="s">
        <v>231</v>
      </c>
      <c r="AI7" s="1157" t="s">
        <v>492</v>
      </c>
      <c r="AJ7" s="1157" t="s">
        <v>232</v>
      </c>
      <c r="AK7" s="1157" t="s">
        <v>232</v>
      </c>
      <c r="AL7" s="1157" t="s">
        <v>493</v>
      </c>
      <c r="AM7" s="1157" t="s">
        <v>233</v>
      </c>
      <c r="AN7" s="1157" t="s">
        <v>233</v>
      </c>
      <c r="AO7" s="1157" t="s">
        <v>494</v>
      </c>
      <c r="AP7" s="1157" t="s">
        <v>234</v>
      </c>
      <c r="AQ7" s="1157" t="s">
        <v>234</v>
      </c>
      <c r="AR7" s="1157" t="s">
        <v>495</v>
      </c>
      <c r="AS7" s="1157" t="s">
        <v>235</v>
      </c>
      <c r="AT7" s="1163" t="s">
        <v>235</v>
      </c>
    </row>
    <row r="8" spans="1:46" ht="15" customHeight="1" thickBot="1">
      <c r="A8" s="1165" t="s">
        <v>311</v>
      </c>
      <c r="B8" s="72" t="s">
        <v>28</v>
      </c>
      <c r="C8" s="72" t="s">
        <v>82</v>
      </c>
      <c r="D8" s="73" t="s">
        <v>83</v>
      </c>
      <c r="E8" s="72" t="s">
        <v>28</v>
      </c>
      <c r="F8" s="72" t="s">
        <v>82</v>
      </c>
      <c r="G8" s="73" t="s">
        <v>83</v>
      </c>
      <c r="H8" s="72" t="s">
        <v>28</v>
      </c>
      <c r="I8" s="72" t="s">
        <v>82</v>
      </c>
      <c r="J8" s="73" t="s">
        <v>83</v>
      </c>
      <c r="K8" s="72" t="s">
        <v>28</v>
      </c>
      <c r="L8" s="72" t="s">
        <v>82</v>
      </c>
      <c r="M8" s="73" t="s">
        <v>83</v>
      </c>
      <c r="N8" s="72" t="s">
        <v>28</v>
      </c>
      <c r="O8" s="72" t="s">
        <v>82</v>
      </c>
      <c r="P8" s="73" t="s">
        <v>83</v>
      </c>
      <c r="Q8" s="72" t="s">
        <v>28</v>
      </c>
      <c r="R8" s="72" t="s">
        <v>82</v>
      </c>
      <c r="S8" s="73" t="s">
        <v>83</v>
      </c>
      <c r="T8" s="72" t="s">
        <v>28</v>
      </c>
      <c r="U8" s="72" t="s">
        <v>82</v>
      </c>
      <c r="V8" s="73" t="s">
        <v>83</v>
      </c>
      <c r="W8" s="72" t="s">
        <v>28</v>
      </c>
      <c r="X8" s="72" t="s">
        <v>82</v>
      </c>
      <c r="Y8" s="73" t="s">
        <v>83</v>
      </c>
      <c r="Z8" s="72" t="s">
        <v>28</v>
      </c>
      <c r="AA8" s="72" t="s">
        <v>82</v>
      </c>
      <c r="AB8" s="73" t="s">
        <v>83</v>
      </c>
      <c r="AC8" s="72" t="s">
        <v>28</v>
      </c>
      <c r="AD8" s="72" t="s">
        <v>82</v>
      </c>
      <c r="AE8" s="73" t="s">
        <v>83</v>
      </c>
      <c r="AF8" s="72" t="s">
        <v>28</v>
      </c>
      <c r="AG8" s="72" t="s">
        <v>82</v>
      </c>
      <c r="AH8" s="73" t="s">
        <v>83</v>
      </c>
      <c r="AI8" s="72" t="s">
        <v>28</v>
      </c>
      <c r="AJ8" s="72" t="s">
        <v>82</v>
      </c>
      <c r="AK8" s="73" t="s">
        <v>83</v>
      </c>
      <c r="AL8" s="72" t="s">
        <v>28</v>
      </c>
      <c r="AM8" s="72" t="s">
        <v>82</v>
      </c>
      <c r="AN8" s="73" t="s">
        <v>83</v>
      </c>
      <c r="AO8" s="72" t="s">
        <v>28</v>
      </c>
      <c r="AP8" s="72" t="s">
        <v>82</v>
      </c>
      <c r="AQ8" s="73" t="s">
        <v>83</v>
      </c>
      <c r="AR8" s="72" t="s">
        <v>28</v>
      </c>
      <c r="AS8" s="72" t="s">
        <v>82</v>
      </c>
      <c r="AT8" s="72" t="s">
        <v>83</v>
      </c>
    </row>
    <row r="9" spans="1:46" ht="15" customHeight="1">
      <c r="A9" s="276" t="s">
        <v>84</v>
      </c>
      <c r="B9" s="432">
        <v>3.9205272085838732</v>
      </c>
      <c r="C9" s="305">
        <v>9.227288958001173E-2</v>
      </c>
      <c r="D9" s="306">
        <v>432</v>
      </c>
      <c r="E9" s="432">
        <v>4.7204898221229072</v>
      </c>
      <c r="F9" s="305">
        <v>7.3756166292750433E-2</v>
      </c>
      <c r="G9" s="306">
        <v>434</v>
      </c>
      <c r="H9" s="432">
        <v>3.3618367107452318</v>
      </c>
      <c r="I9" s="305">
        <v>9.9568338437495976E-2</v>
      </c>
      <c r="J9" s="306">
        <v>425</v>
      </c>
      <c r="K9" s="432">
        <v>4.0316894320156047</v>
      </c>
      <c r="L9" s="305">
        <v>8.9017346395668787E-2</v>
      </c>
      <c r="M9" s="306">
        <v>433</v>
      </c>
      <c r="N9" s="598">
        <v>2.8294480074142032</v>
      </c>
      <c r="O9" s="305">
        <v>9.0958252604901521E-2</v>
      </c>
      <c r="P9" s="306">
        <v>430</v>
      </c>
      <c r="Q9" s="432">
        <v>2.51107945429621</v>
      </c>
      <c r="R9" s="305">
        <v>8.6537968165154272E-2</v>
      </c>
      <c r="S9" s="306">
        <v>415</v>
      </c>
      <c r="T9" s="432">
        <v>4.3781022434236121</v>
      </c>
      <c r="U9" s="305">
        <v>8.8870103500605549E-2</v>
      </c>
      <c r="V9" s="306">
        <v>435</v>
      </c>
      <c r="W9" s="432">
        <v>3.5063689015998492</v>
      </c>
      <c r="X9" s="305">
        <v>9.1227312277979825E-2</v>
      </c>
      <c r="Y9" s="306">
        <v>433</v>
      </c>
      <c r="Z9" s="432">
        <v>3.7491971500124608</v>
      </c>
      <c r="AA9" s="305">
        <v>9.2671936540589597E-2</v>
      </c>
      <c r="AB9" s="306">
        <v>431</v>
      </c>
      <c r="AC9" s="432">
        <v>4.2548671119107846</v>
      </c>
      <c r="AD9" s="305">
        <v>6.8260366886154722E-2</v>
      </c>
      <c r="AE9" s="306">
        <v>432</v>
      </c>
      <c r="AF9" s="598">
        <v>2.9070314807916722</v>
      </c>
      <c r="AG9" s="305">
        <v>7.3894054945327206E-2</v>
      </c>
      <c r="AH9" s="306">
        <v>434</v>
      </c>
      <c r="AI9" s="598">
        <v>3.273891223016391</v>
      </c>
      <c r="AJ9" s="305">
        <v>8.8222263450280128E-2</v>
      </c>
      <c r="AK9" s="306">
        <v>434</v>
      </c>
      <c r="AL9" s="432">
        <v>3.45288610082756</v>
      </c>
      <c r="AM9" s="305">
        <v>0.11595008021827929</v>
      </c>
      <c r="AN9" s="306">
        <v>435</v>
      </c>
      <c r="AO9" s="432">
        <v>3.7281662489722529</v>
      </c>
      <c r="AP9" s="305">
        <v>0.1080441552562016</v>
      </c>
      <c r="AQ9" s="306">
        <v>437</v>
      </c>
      <c r="AR9" s="598">
        <v>3.746049759791525</v>
      </c>
      <c r="AS9" s="305">
        <v>9.6501036294807038E-2</v>
      </c>
      <c r="AT9" s="307">
        <v>434</v>
      </c>
    </row>
    <row r="10" spans="1:46" ht="15" customHeight="1">
      <c r="A10" s="281" t="s">
        <v>85</v>
      </c>
      <c r="B10" s="433">
        <v>3.7388740419684559</v>
      </c>
      <c r="C10" s="310">
        <v>0.1059019418035957</v>
      </c>
      <c r="D10" s="311">
        <v>324</v>
      </c>
      <c r="E10" s="433">
        <v>4.452491028839682</v>
      </c>
      <c r="F10" s="310">
        <v>9.5392531588311263E-2</v>
      </c>
      <c r="G10" s="311">
        <v>324</v>
      </c>
      <c r="H10" s="433">
        <v>3.2804505422384498</v>
      </c>
      <c r="I10" s="310">
        <v>0.1076475965679963</v>
      </c>
      <c r="J10" s="311">
        <v>322</v>
      </c>
      <c r="K10" s="433">
        <v>3.7732397843626071</v>
      </c>
      <c r="L10" s="310">
        <v>0.1054580055664967</v>
      </c>
      <c r="M10" s="311">
        <v>325</v>
      </c>
      <c r="N10" s="597">
        <v>2.7099269221641502</v>
      </c>
      <c r="O10" s="310">
        <v>0.10080013551914339</v>
      </c>
      <c r="P10" s="311">
        <v>320</v>
      </c>
      <c r="Q10" s="597">
        <v>2.4752316340511529</v>
      </c>
      <c r="R10" s="310">
        <v>9.5044444628121297E-2</v>
      </c>
      <c r="S10" s="311">
        <v>312</v>
      </c>
      <c r="T10" s="597">
        <v>4.1067512965589259</v>
      </c>
      <c r="U10" s="310">
        <v>0.1127130534037743</v>
      </c>
      <c r="V10" s="311">
        <v>323</v>
      </c>
      <c r="W10" s="433">
        <v>3.2712295076420421</v>
      </c>
      <c r="X10" s="310">
        <v>0.1109134645324627</v>
      </c>
      <c r="Y10" s="311">
        <v>324</v>
      </c>
      <c r="Z10" s="433">
        <v>3.7328363575400898</v>
      </c>
      <c r="AA10" s="310">
        <v>0.113011509875644</v>
      </c>
      <c r="AB10" s="311">
        <v>321</v>
      </c>
      <c r="AC10" s="433">
        <v>4.0910245443545188</v>
      </c>
      <c r="AD10" s="310">
        <v>8.8023579723233436E-2</v>
      </c>
      <c r="AE10" s="311">
        <v>324</v>
      </c>
      <c r="AF10" s="597">
        <v>2.9354240000014191</v>
      </c>
      <c r="AG10" s="310">
        <v>8.1961749908997558E-2</v>
      </c>
      <c r="AH10" s="311">
        <v>325</v>
      </c>
      <c r="AI10" s="433">
        <v>3.2245845794440711</v>
      </c>
      <c r="AJ10" s="310">
        <v>0.1015687271098993</v>
      </c>
      <c r="AK10" s="311">
        <v>326</v>
      </c>
      <c r="AL10" s="433">
        <v>3.5041024675761521</v>
      </c>
      <c r="AM10" s="310">
        <v>0.13578649096290099</v>
      </c>
      <c r="AN10" s="311">
        <v>325</v>
      </c>
      <c r="AO10" s="433">
        <v>3.620253198645635</v>
      </c>
      <c r="AP10" s="310">
        <v>0.1216949552018145</v>
      </c>
      <c r="AQ10" s="311">
        <v>326</v>
      </c>
      <c r="AR10" s="597">
        <v>3.7596705009324451</v>
      </c>
      <c r="AS10" s="310">
        <v>0.1007268941123671</v>
      </c>
      <c r="AT10" s="312">
        <v>325</v>
      </c>
    </row>
    <row r="11" spans="1:46" ht="15" customHeight="1">
      <c r="A11" s="276" t="s">
        <v>86</v>
      </c>
      <c r="B11" s="432">
        <v>3.8022752626938008</v>
      </c>
      <c r="C11" s="305">
        <v>8.6640802227629307E-2</v>
      </c>
      <c r="D11" s="306">
        <v>493</v>
      </c>
      <c r="E11" s="432">
        <v>4.9327540748896306</v>
      </c>
      <c r="F11" s="305">
        <v>7.3211464234793841E-2</v>
      </c>
      <c r="G11" s="306">
        <v>491</v>
      </c>
      <c r="H11" s="432">
        <v>3.8144441415791408</v>
      </c>
      <c r="I11" s="305">
        <v>8.8625719333826708E-2</v>
      </c>
      <c r="J11" s="306">
        <v>491</v>
      </c>
      <c r="K11" s="432">
        <v>4.0702184275793272</v>
      </c>
      <c r="L11" s="305">
        <v>8.9942528184311019E-2</v>
      </c>
      <c r="M11" s="306">
        <v>492</v>
      </c>
      <c r="N11" s="432">
        <v>3.0347183741016339</v>
      </c>
      <c r="O11" s="305">
        <v>9.617084936610476E-2</v>
      </c>
      <c r="P11" s="306">
        <v>485</v>
      </c>
      <c r="Q11" s="432">
        <v>2.6122186551702091</v>
      </c>
      <c r="R11" s="305">
        <v>8.855186289273588E-2</v>
      </c>
      <c r="S11" s="306">
        <v>462</v>
      </c>
      <c r="T11" s="432">
        <v>4.2306181745842393</v>
      </c>
      <c r="U11" s="305">
        <v>9.0636422051874013E-2</v>
      </c>
      <c r="V11" s="306">
        <v>489</v>
      </c>
      <c r="W11" s="432">
        <v>4.2083652433709782</v>
      </c>
      <c r="X11" s="305">
        <v>7.831378932064216E-2</v>
      </c>
      <c r="Y11" s="306">
        <v>492</v>
      </c>
      <c r="Z11" s="432">
        <v>4.3043283378738098</v>
      </c>
      <c r="AA11" s="305">
        <v>8.3907836231733368E-2</v>
      </c>
      <c r="AB11" s="306">
        <v>485</v>
      </c>
      <c r="AC11" s="432">
        <v>4.3169872762519486</v>
      </c>
      <c r="AD11" s="305">
        <v>7.1400758074595047E-2</v>
      </c>
      <c r="AE11" s="306">
        <v>491</v>
      </c>
      <c r="AF11" s="432">
        <v>2.996814988939918</v>
      </c>
      <c r="AG11" s="305">
        <v>7.2972760484704885E-2</v>
      </c>
      <c r="AH11" s="306">
        <v>487</v>
      </c>
      <c r="AI11" s="432">
        <v>3.0711881111287358</v>
      </c>
      <c r="AJ11" s="305">
        <v>9.2257585237306511E-2</v>
      </c>
      <c r="AK11" s="306">
        <v>490</v>
      </c>
      <c r="AL11" s="432">
        <v>3.5553192662254518</v>
      </c>
      <c r="AM11" s="305">
        <v>0.118279991537625</v>
      </c>
      <c r="AN11" s="306">
        <v>490</v>
      </c>
      <c r="AO11" s="432">
        <v>3.8140169308986658</v>
      </c>
      <c r="AP11" s="305">
        <v>0.11226440590288329</v>
      </c>
      <c r="AQ11" s="306">
        <v>493</v>
      </c>
      <c r="AR11" s="432">
        <v>3.7881813957613062</v>
      </c>
      <c r="AS11" s="305">
        <v>9.5412376911683291E-2</v>
      </c>
      <c r="AT11" s="307">
        <v>488</v>
      </c>
    </row>
    <row r="12" spans="1:46" ht="15" customHeight="1">
      <c r="A12" s="281" t="s">
        <v>87</v>
      </c>
      <c r="B12" s="433">
        <v>3.906515045983773</v>
      </c>
      <c r="C12" s="310">
        <v>0.1130144530361228</v>
      </c>
      <c r="D12" s="311">
        <v>384</v>
      </c>
      <c r="E12" s="433">
        <v>4.7617849505855014</v>
      </c>
      <c r="F12" s="310">
        <v>8.8220460224448849E-2</v>
      </c>
      <c r="G12" s="311">
        <v>381</v>
      </c>
      <c r="H12" s="597">
        <v>3.552140280261908</v>
      </c>
      <c r="I12" s="310">
        <v>0.1076739781709127</v>
      </c>
      <c r="J12" s="311">
        <v>377</v>
      </c>
      <c r="K12" s="433">
        <v>3.8034159199348179</v>
      </c>
      <c r="L12" s="310">
        <v>0.11635690409866981</v>
      </c>
      <c r="M12" s="311">
        <v>384</v>
      </c>
      <c r="N12" s="433">
        <v>2.6062976161785838</v>
      </c>
      <c r="O12" s="310">
        <v>0.10607761889069341</v>
      </c>
      <c r="P12" s="311">
        <v>377</v>
      </c>
      <c r="Q12" s="433">
        <v>2.457881972331966</v>
      </c>
      <c r="R12" s="310">
        <v>9.8377557609278896E-2</v>
      </c>
      <c r="S12" s="311">
        <v>373</v>
      </c>
      <c r="T12" s="433">
        <v>4.2633547384377097</v>
      </c>
      <c r="U12" s="310">
        <v>0.1046341083723878</v>
      </c>
      <c r="V12" s="311">
        <v>381</v>
      </c>
      <c r="W12" s="597">
        <v>4.3284095245950551</v>
      </c>
      <c r="X12" s="310">
        <v>0.1082473392053281</v>
      </c>
      <c r="Y12" s="311">
        <v>384</v>
      </c>
      <c r="Z12" s="433">
        <v>4.1612905357868879</v>
      </c>
      <c r="AA12" s="310">
        <v>0.1129768024592217</v>
      </c>
      <c r="AB12" s="311">
        <v>377</v>
      </c>
      <c r="AC12" s="433">
        <v>3.9575467737796211</v>
      </c>
      <c r="AD12" s="310">
        <v>8.1440828726889042E-2</v>
      </c>
      <c r="AE12" s="311">
        <v>383</v>
      </c>
      <c r="AF12" s="433">
        <v>3.10690966306404</v>
      </c>
      <c r="AG12" s="310">
        <v>6.8115320559015188E-2</v>
      </c>
      <c r="AH12" s="311">
        <v>381</v>
      </c>
      <c r="AI12" s="433">
        <v>3.2868077999766552</v>
      </c>
      <c r="AJ12" s="310">
        <v>9.6172618276308533E-2</v>
      </c>
      <c r="AK12" s="311">
        <v>384</v>
      </c>
      <c r="AL12" s="433">
        <v>3.763712954409574</v>
      </c>
      <c r="AM12" s="310">
        <v>0.12778381667238681</v>
      </c>
      <c r="AN12" s="311">
        <v>384</v>
      </c>
      <c r="AO12" s="433">
        <v>3.8581693087978048</v>
      </c>
      <c r="AP12" s="310">
        <v>0.1220861198956245</v>
      </c>
      <c r="AQ12" s="311">
        <v>384</v>
      </c>
      <c r="AR12" s="433">
        <v>3.658154521734263</v>
      </c>
      <c r="AS12" s="310">
        <v>9.688751284445811E-2</v>
      </c>
      <c r="AT12" s="312">
        <v>382</v>
      </c>
    </row>
    <row r="13" spans="1:46" ht="15" customHeight="1">
      <c r="A13" s="276" t="s">
        <v>88</v>
      </c>
      <c r="B13" s="432">
        <v>3.8708180385047939</v>
      </c>
      <c r="C13" s="305">
        <v>0.1144155049969864</v>
      </c>
      <c r="D13" s="306">
        <v>321</v>
      </c>
      <c r="E13" s="432">
        <v>4.5725788959684701</v>
      </c>
      <c r="F13" s="305">
        <v>0.1057518134313965</v>
      </c>
      <c r="G13" s="306">
        <v>323</v>
      </c>
      <c r="H13" s="432">
        <v>3.2084949001515972</v>
      </c>
      <c r="I13" s="305">
        <v>0.1064986403818477</v>
      </c>
      <c r="J13" s="306">
        <v>318</v>
      </c>
      <c r="K13" s="432">
        <v>3.596536513109196</v>
      </c>
      <c r="L13" s="305">
        <v>0.1094807128083698</v>
      </c>
      <c r="M13" s="306">
        <v>327</v>
      </c>
      <c r="N13" s="598">
        <v>2.6932205672737499</v>
      </c>
      <c r="O13" s="305">
        <v>9.9377928967310084E-2</v>
      </c>
      <c r="P13" s="306">
        <v>325</v>
      </c>
      <c r="Q13" s="598">
        <v>2.435218363905693</v>
      </c>
      <c r="R13" s="305">
        <v>9.1911416322837072E-2</v>
      </c>
      <c r="S13" s="306">
        <v>314</v>
      </c>
      <c r="T13" s="598">
        <v>3.8601121928227911</v>
      </c>
      <c r="U13" s="305">
        <v>0.12994158537357289</v>
      </c>
      <c r="V13" s="306">
        <v>324</v>
      </c>
      <c r="W13" s="432">
        <v>3.5060108427320569</v>
      </c>
      <c r="X13" s="305">
        <v>0.1087312756110915</v>
      </c>
      <c r="Y13" s="306">
        <v>326</v>
      </c>
      <c r="Z13" s="432">
        <v>3.7628355234631812</v>
      </c>
      <c r="AA13" s="305">
        <v>0.1074220468045793</v>
      </c>
      <c r="AB13" s="306">
        <v>320</v>
      </c>
      <c r="AC13" s="598">
        <v>3.957055636460638</v>
      </c>
      <c r="AD13" s="305">
        <v>0.101413267010176</v>
      </c>
      <c r="AE13" s="306">
        <v>324</v>
      </c>
      <c r="AF13" s="432">
        <v>2.8565629040225211</v>
      </c>
      <c r="AG13" s="305">
        <v>8.6142305909533604E-2</v>
      </c>
      <c r="AH13" s="306">
        <v>327</v>
      </c>
      <c r="AI13" s="432">
        <v>3.0998018085357661</v>
      </c>
      <c r="AJ13" s="305">
        <v>0.1051304727249396</v>
      </c>
      <c r="AK13" s="306">
        <v>326</v>
      </c>
      <c r="AL13" s="432">
        <v>3.0818431787037639</v>
      </c>
      <c r="AM13" s="305">
        <v>0.1748163775931795</v>
      </c>
      <c r="AN13" s="306">
        <v>327</v>
      </c>
      <c r="AO13" s="432">
        <v>3.187221810379961</v>
      </c>
      <c r="AP13" s="305">
        <v>0.1408662043349134</v>
      </c>
      <c r="AQ13" s="306">
        <v>327</v>
      </c>
      <c r="AR13" s="432">
        <v>3.67354369331234</v>
      </c>
      <c r="AS13" s="305">
        <v>0.1281374837341166</v>
      </c>
      <c r="AT13" s="307">
        <v>323</v>
      </c>
    </row>
    <row r="14" spans="1:46" ht="15" customHeight="1">
      <c r="A14" s="281" t="s">
        <v>89</v>
      </c>
      <c r="B14" s="597">
        <v>3.6762328386230552</v>
      </c>
      <c r="C14" s="310">
        <v>0.1078208359429037</v>
      </c>
      <c r="D14" s="311">
        <v>433</v>
      </c>
      <c r="E14" s="433">
        <v>4.5991313575729897</v>
      </c>
      <c r="F14" s="310">
        <v>9.187712121956905E-2</v>
      </c>
      <c r="G14" s="311">
        <v>437</v>
      </c>
      <c r="H14" s="433">
        <v>3.447146330773514</v>
      </c>
      <c r="I14" s="310">
        <v>0.1042172449485417</v>
      </c>
      <c r="J14" s="311">
        <v>431</v>
      </c>
      <c r="K14" s="433">
        <v>3.7670095777376922</v>
      </c>
      <c r="L14" s="310">
        <v>0.1127314716719465</v>
      </c>
      <c r="M14" s="311">
        <v>432</v>
      </c>
      <c r="N14" s="433">
        <v>2.883982039762822</v>
      </c>
      <c r="O14" s="310">
        <v>0.1198684446158125</v>
      </c>
      <c r="P14" s="311">
        <v>428</v>
      </c>
      <c r="Q14" s="433">
        <v>2.5946443207820509</v>
      </c>
      <c r="R14" s="310">
        <v>0.1045880598357693</v>
      </c>
      <c r="S14" s="311">
        <v>414</v>
      </c>
      <c r="T14" s="433">
        <v>4.367360663081576</v>
      </c>
      <c r="U14" s="310">
        <v>0.1026241015869703</v>
      </c>
      <c r="V14" s="311">
        <v>431</v>
      </c>
      <c r="W14" s="433">
        <v>4.3556014991886789</v>
      </c>
      <c r="X14" s="310">
        <v>9.6663170486763192E-2</v>
      </c>
      <c r="Y14" s="311">
        <v>437</v>
      </c>
      <c r="Z14" s="433">
        <v>4.0292769506302522</v>
      </c>
      <c r="AA14" s="310">
        <v>0.1121806629537366</v>
      </c>
      <c r="AB14" s="311">
        <v>428</v>
      </c>
      <c r="AC14" s="433">
        <v>4.242098577100589</v>
      </c>
      <c r="AD14" s="310">
        <v>8.5907517230562072E-2</v>
      </c>
      <c r="AE14" s="311">
        <v>435</v>
      </c>
      <c r="AF14" s="433">
        <v>2.9649457309184628</v>
      </c>
      <c r="AG14" s="310">
        <v>8.1043156307443326E-2</v>
      </c>
      <c r="AH14" s="311">
        <v>436</v>
      </c>
      <c r="AI14" s="433">
        <v>3.2178572725008352</v>
      </c>
      <c r="AJ14" s="310">
        <v>9.3728990583531471E-2</v>
      </c>
      <c r="AK14" s="311">
        <v>434</v>
      </c>
      <c r="AL14" s="433">
        <v>3.4896394372467192</v>
      </c>
      <c r="AM14" s="310">
        <v>0.1214398304105197</v>
      </c>
      <c r="AN14" s="311">
        <v>435</v>
      </c>
      <c r="AO14" s="433">
        <v>3.5610125932126482</v>
      </c>
      <c r="AP14" s="310">
        <v>0.10986879009349031</v>
      </c>
      <c r="AQ14" s="311">
        <v>434</v>
      </c>
      <c r="AR14" s="433">
        <v>3.4469451754539708</v>
      </c>
      <c r="AS14" s="310">
        <v>0.10210714220044349</v>
      </c>
      <c r="AT14" s="312">
        <v>430</v>
      </c>
    </row>
    <row r="15" spans="1:46" ht="15" customHeight="1">
      <c r="A15" s="276" t="s">
        <v>90</v>
      </c>
      <c r="B15" s="432">
        <v>3.692358278434702</v>
      </c>
      <c r="C15" s="305">
        <v>0.10692285142339419</v>
      </c>
      <c r="D15" s="306">
        <v>366</v>
      </c>
      <c r="E15" s="432">
        <v>4.4193686190135324</v>
      </c>
      <c r="F15" s="305">
        <v>9.2605086754711588E-2</v>
      </c>
      <c r="G15" s="306">
        <v>366</v>
      </c>
      <c r="H15" s="432">
        <v>3.4284683312077822</v>
      </c>
      <c r="I15" s="305">
        <v>9.9291503479077545E-2</v>
      </c>
      <c r="J15" s="306">
        <v>361</v>
      </c>
      <c r="K15" s="432">
        <v>3.7107099062222009</v>
      </c>
      <c r="L15" s="305">
        <v>9.5616042940487159E-2</v>
      </c>
      <c r="M15" s="306">
        <v>363</v>
      </c>
      <c r="N15" s="432">
        <v>2.8602106621758372</v>
      </c>
      <c r="O15" s="305">
        <v>0.1019188260115997</v>
      </c>
      <c r="P15" s="306">
        <v>362</v>
      </c>
      <c r="Q15" s="432">
        <v>2.4766882779406911</v>
      </c>
      <c r="R15" s="305">
        <v>9.6685446869197236E-2</v>
      </c>
      <c r="S15" s="306">
        <v>354</v>
      </c>
      <c r="T15" s="432">
        <v>4.5224733008211357</v>
      </c>
      <c r="U15" s="305">
        <v>0.1043911099879276</v>
      </c>
      <c r="V15" s="306">
        <v>364</v>
      </c>
      <c r="W15" s="432">
        <v>3.880727981331904</v>
      </c>
      <c r="X15" s="305">
        <v>9.6753295206319617E-2</v>
      </c>
      <c r="Y15" s="306">
        <v>365</v>
      </c>
      <c r="Z15" s="432">
        <v>3.8799941786042318</v>
      </c>
      <c r="AA15" s="305">
        <v>0.10778213967969261</v>
      </c>
      <c r="AB15" s="306">
        <v>358</v>
      </c>
      <c r="AC15" s="598">
        <v>3.9985479503727839</v>
      </c>
      <c r="AD15" s="305">
        <v>7.7122198612148474E-2</v>
      </c>
      <c r="AE15" s="306">
        <v>366</v>
      </c>
      <c r="AF15" s="432">
        <v>2.9261538736189752</v>
      </c>
      <c r="AG15" s="305">
        <v>8.3395232020999618E-2</v>
      </c>
      <c r="AH15" s="306">
        <v>363</v>
      </c>
      <c r="AI15" s="432">
        <v>3.2642137342235569</v>
      </c>
      <c r="AJ15" s="305">
        <v>0.1142767202940377</v>
      </c>
      <c r="AK15" s="306">
        <v>365</v>
      </c>
      <c r="AL15" s="432">
        <v>3.4410477900684242</v>
      </c>
      <c r="AM15" s="305">
        <v>0.12485559213228779</v>
      </c>
      <c r="AN15" s="306">
        <v>364</v>
      </c>
      <c r="AO15" s="432">
        <v>3.5985204901503152</v>
      </c>
      <c r="AP15" s="305">
        <v>0.12406852685988259</v>
      </c>
      <c r="AQ15" s="306">
        <v>365</v>
      </c>
      <c r="AR15" s="432">
        <v>3.7698184874929028</v>
      </c>
      <c r="AS15" s="305">
        <v>9.9782754289624714E-2</v>
      </c>
      <c r="AT15" s="307">
        <v>360</v>
      </c>
    </row>
    <row r="16" spans="1:46" ht="15" customHeight="1">
      <c r="A16" s="281" t="s">
        <v>91</v>
      </c>
      <c r="B16" s="433">
        <v>3.820899678078685</v>
      </c>
      <c r="C16" s="310">
        <v>9.6577782545692534E-2</v>
      </c>
      <c r="D16" s="311">
        <v>469</v>
      </c>
      <c r="E16" s="433">
        <v>4.6824249516941254</v>
      </c>
      <c r="F16" s="310">
        <v>8.417284694827569E-2</v>
      </c>
      <c r="G16" s="311">
        <v>469</v>
      </c>
      <c r="H16" s="433">
        <v>3.4230658138079422</v>
      </c>
      <c r="I16" s="310">
        <v>9.7139766783763834E-2</v>
      </c>
      <c r="J16" s="311">
        <v>465</v>
      </c>
      <c r="K16" s="433">
        <v>3.631497676374114</v>
      </c>
      <c r="L16" s="310">
        <v>0.1065573488218873</v>
      </c>
      <c r="M16" s="311">
        <v>471</v>
      </c>
      <c r="N16" s="433">
        <v>2.514641049190121</v>
      </c>
      <c r="O16" s="310">
        <v>0.1080246897215775</v>
      </c>
      <c r="P16" s="311">
        <v>468</v>
      </c>
      <c r="Q16" s="433">
        <v>2.1938980872142708</v>
      </c>
      <c r="R16" s="310">
        <v>8.466436460497237E-2</v>
      </c>
      <c r="S16" s="311">
        <v>466</v>
      </c>
      <c r="T16" s="433">
        <v>4.4984977811429472</v>
      </c>
      <c r="U16" s="310">
        <v>0.10192088078762759</v>
      </c>
      <c r="V16" s="311">
        <v>471</v>
      </c>
      <c r="W16" s="433">
        <v>4.5430521677542473</v>
      </c>
      <c r="X16" s="310">
        <v>9.0081573702042089E-2</v>
      </c>
      <c r="Y16" s="311">
        <v>471</v>
      </c>
      <c r="Z16" s="433">
        <v>4.1706748913947784</v>
      </c>
      <c r="AA16" s="310">
        <v>9.247013605981412E-2</v>
      </c>
      <c r="AB16" s="311">
        <v>466</v>
      </c>
      <c r="AC16" s="597">
        <v>3.8693701051575058</v>
      </c>
      <c r="AD16" s="310">
        <v>8.5116645125498838E-2</v>
      </c>
      <c r="AE16" s="311">
        <v>474</v>
      </c>
      <c r="AF16" s="433">
        <v>3.0462125019786979</v>
      </c>
      <c r="AG16" s="310">
        <v>7.9119054358120153E-2</v>
      </c>
      <c r="AH16" s="311">
        <v>469</v>
      </c>
      <c r="AI16" s="433">
        <v>3.4415611831344521</v>
      </c>
      <c r="AJ16" s="310">
        <v>9.7952505486488151E-2</v>
      </c>
      <c r="AK16" s="311">
        <v>469</v>
      </c>
      <c r="AL16" s="433">
        <v>3.605678927829334</v>
      </c>
      <c r="AM16" s="310">
        <v>0.14292354101376489</v>
      </c>
      <c r="AN16" s="311">
        <v>471</v>
      </c>
      <c r="AO16" s="433">
        <v>3.6397734529135009</v>
      </c>
      <c r="AP16" s="310">
        <v>0.12694198950982599</v>
      </c>
      <c r="AQ16" s="311">
        <v>474</v>
      </c>
      <c r="AR16" s="433">
        <v>3.1835713648872632</v>
      </c>
      <c r="AS16" s="310">
        <v>9.4548340666557942E-2</v>
      </c>
      <c r="AT16" s="312">
        <v>469</v>
      </c>
    </row>
    <row r="17" spans="1:46" ht="15" customHeight="1">
      <c r="A17" s="276" t="s">
        <v>92</v>
      </c>
      <c r="B17" s="432">
        <v>3.8622722427891052</v>
      </c>
      <c r="C17" s="305">
        <v>8.73752141668378E-2</v>
      </c>
      <c r="D17" s="306">
        <v>393</v>
      </c>
      <c r="E17" s="432">
        <v>4.5602378148850686</v>
      </c>
      <c r="F17" s="305">
        <v>7.6844536574106351E-2</v>
      </c>
      <c r="G17" s="306">
        <v>394</v>
      </c>
      <c r="H17" s="432">
        <v>3.0461671748875911</v>
      </c>
      <c r="I17" s="305">
        <v>0.1004683321774401</v>
      </c>
      <c r="J17" s="306">
        <v>390</v>
      </c>
      <c r="K17" s="432">
        <v>3.7258761429107459</v>
      </c>
      <c r="L17" s="305">
        <v>9.6225667810868692E-2</v>
      </c>
      <c r="M17" s="306">
        <v>395</v>
      </c>
      <c r="N17" s="598">
        <v>2.5637514531744121</v>
      </c>
      <c r="O17" s="305">
        <v>8.930475059205091E-2</v>
      </c>
      <c r="P17" s="306">
        <v>387</v>
      </c>
      <c r="Q17" s="598">
        <v>2.1909359337021619</v>
      </c>
      <c r="R17" s="305">
        <v>7.4986199459311773E-2</v>
      </c>
      <c r="S17" s="306">
        <v>378</v>
      </c>
      <c r="T17" s="432">
        <v>4.2794532943801187</v>
      </c>
      <c r="U17" s="305">
        <v>9.3050093189426905E-2</v>
      </c>
      <c r="V17" s="306">
        <v>393</v>
      </c>
      <c r="W17" s="432">
        <v>3.7249648720850148</v>
      </c>
      <c r="X17" s="305">
        <v>9.3550975411103229E-2</v>
      </c>
      <c r="Y17" s="306">
        <v>394</v>
      </c>
      <c r="Z17" s="432">
        <v>3.6866465601071199</v>
      </c>
      <c r="AA17" s="305">
        <v>9.484506288458476E-2</v>
      </c>
      <c r="AB17" s="306">
        <v>393</v>
      </c>
      <c r="AC17" s="432">
        <v>3.9634864452767831</v>
      </c>
      <c r="AD17" s="305">
        <v>7.6370799904032421E-2</v>
      </c>
      <c r="AE17" s="306">
        <v>395</v>
      </c>
      <c r="AF17" s="432">
        <v>2.88518862909351</v>
      </c>
      <c r="AG17" s="305">
        <v>7.2188133573569652E-2</v>
      </c>
      <c r="AH17" s="306">
        <v>393</v>
      </c>
      <c r="AI17" s="598">
        <v>3.173559373778795</v>
      </c>
      <c r="AJ17" s="305">
        <v>9.2913756913937634E-2</v>
      </c>
      <c r="AK17" s="306">
        <v>394</v>
      </c>
      <c r="AL17" s="432">
        <v>3.759934770275537</v>
      </c>
      <c r="AM17" s="305">
        <v>0.1119437571239764</v>
      </c>
      <c r="AN17" s="306">
        <v>395</v>
      </c>
      <c r="AO17" s="598">
        <v>3.8602159135607099</v>
      </c>
      <c r="AP17" s="305">
        <v>0.1021526855277432</v>
      </c>
      <c r="AQ17" s="306">
        <v>394</v>
      </c>
      <c r="AR17" s="598">
        <v>3.5587595112062922</v>
      </c>
      <c r="AS17" s="305">
        <v>9.3120532982337523E-2</v>
      </c>
      <c r="AT17" s="307">
        <v>391</v>
      </c>
    </row>
    <row r="18" spans="1:46" ht="15" customHeight="1">
      <c r="A18" s="281" t="s">
        <v>93</v>
      </c>
      <c r="B18" s="433">
        <v>3.5690199985778812</v>
      </c>
      <c r="C18" s="310">
        <v>8.2101519791746833E-2</v>
      </c>
      <c r="D18" s="311">
        <v>451</v>
      </c>
      <c r="E18" s="433">
        <v>4.6694835802634556</v>
      </c>
      <c r="F18" s="310">
        <v>7.39486181937591E-2</v>
      </c>
      <c r="G18" s="311">
        <v>448</v>
      </c>
      <c r="H18" s="433">
        <v>3.218070843621665</v>
      </c>
      <c r="I18" s="310">
        <v>9.2146869110471874E-2</v>
      </c>
      <c r="J18" s="311">
        <v>450</v>
      </c>
      <c r="K18" s="433">
        <v>3.7456094909207578</v>
      </c>
      <c r="L18" s="310">
        <v>8.3922606791253088E-2</v>
      </c>
      <c r="M18" s="311">
        <v>449</v>
      </c>
      <c r="N18" s="597">
        <v>2.6563350509789152</v>
      </c>
      <c r="O18" s="310">
        <v>8.2288231955793212E-2</v>
      </c>
      <c r="P18" s="311">
        <v>447</v>
      </c>
      <c r="Q18" s="597">
        <v>2.303311132084811</v>
      </c>
      <c r="R18" s="310">
        <v>7.6944298015500762E-2</v>
      </c>
      <c r="S18" s="311">
        <v>432</v>
      </c>
      <c r="T18" s="433">
        <v>4.4849930117039456</v>
      </c>
      <c r="U18" s="310">
        <v>8.1707746533820222E-2</v>
      </c>
      <c r="V18" s="311">
        <v>449</v>
      </c>
      <c r="W18" s="433">
        <v>3.82254669027868</v>
      </c>
      <c r="X18" s="310">
        <v>8.027633920618088E-2</v>
      </c>
      <c r="Y18" s="311">
        <v>450</v>
      </c>
      <c r="Z18" s="433">
        <v>3.8209923250601872</v>
      </c>
      <c r="AA18" s="310">
        <v>8.6042037904353524E-2</v>
      </c>
      <c r="AB18" s="311">
        <v>446</v>
      </c>
      <c r="AC18" s="597">
        <v>3.772995828058249</v>
      </c>
      <c r="AD18" s="310">
        <v>7.7434430692737741E-2</v>
      </c>
      <c r="AE18" s="311">
        <v>449</v>
      </c>
      <c r="AF18" s="597">
        <v>2.79777606789512</v>
      </c>
      <c r="AG18" s="310">
        <v>6.7824454211250884E-2</v>
      </c>
      <c r="AH18" s="311">
        <v>450</v>
      </c>
      <c r="AI18" s="433">
        <v>3.0770277934789458</v>
      </c>
      <c r="AJ18" s="310">
        <v>8.4116326398452776E-2</v>
      </c>
      <c r="AK18" s="311">
        <v>451</v>
      </c>
      <c r="AL18" s="597">
        <v>3.7576975881823591</v>
      </c>
      <c r="AM18" s="310">
        <v>0.1054002839958421</v>
      </c>
      <c r="AN18" s="311">
        <v>451</v>
      </c>
      <c r="AO18" s="433">
        <v>3.9008428137461748</v>
      </c>
      <c r="AP18" s="310">
        <v>9.7165217605572562E-2</v>
      </c>
      <c r="AQ18" s="311">
        <v>451</v>
      </c>
      <c r="AR18" s="597">
        <v>3.4528268409542471</v>
      </c>
      <c r="AS18" s="310">
        <v>8.8674386781331105E-2</v>
      </c>
      <c r="AT18" s="312">
        <v>450</v>
      </c>
    </row>
    <row r="19" spans="1:46" ht="15" customHeight="1">
      <c r="A19" s="276" t="s">
        <v>94</v>
      </c>
      <c r="B19" s="598">
        <v>3.3545317110042241</v>
      </c>
      <c r="C19" s="305">
        <v>8.6776899345366212E-2</v>
      </c>
      <c r="D19" s="306">
        <v>417</v>
      </c>
      <c r="E19" s="598">
        <v>4.2951656441913073</v>
      </c>
      <c r="F19" s="305">
        <v>8.538442153596798E-2</v>
      </c>
      <c r="G19" s="306">
        <v>414</v>
      </c>
      <c r="H19" s="432">
        <v>3.0696346897761448</v>
      </c>
      <c r="I19" s="305">
        <v>9.522448310115883E-2</v>
      </c>
      <c r="J19" s="306">
        <v>407</v>
      </c>
      <c r="K19" s="432">
        <v>3.562415316512975</v>
      </c>
      <c r="L19" s="305">
        <v>9.1276188208961342E-2</v>
      </c>
      <c r="M19" s="306">
        <v>415</v>
      </c>
      <c r="N19" s="598">
        <v>2.3569862730269522</v>
      </c>
      <c r="O19" s="305">
        <v>7.5306351975696059E-2</v>
      </c>
      <c r="P19" s="306">
        <v>416</v>
      </c>
      <c r="Q19" s="598">
        <v>2.0148841782661688</v>
      </c>
      <c r="R19" s="305">
        <v>6.7535745823584251E-2</v>
      </c>
      <c r="S19" s="306">
        <v>406</v>
      </c>
      <c r="T19" s="598">
        <v>4.3500970754738253</v>
      </c>
      <c r="U19" s="305">
        <v>9.4039356022796297E-2</v>
      </c>
      <c r="V19" s="306">
        <v>415</v>
      </c>
      <c r="W19" s="598">
        <v>3.5939269857180292</v>
      </c>
      <c r="X19" s="305">
        <v>9.0447963415920415E-2</v>
      </c>
      <c r="Y19" s="306">
        <v>416</v>
      </c>
      <c r="Z19" s="598">
        <v>3.414915183597472</v>
      </c>
      <c r="AA19" s="305">
        <v>0.10692152283962519</v>
      </c>
      <c r="AB19" s="306">
        <v>402</v>
      </c>
      <c r="AC19" s="598">
        <v>3.6725618383941279</v>
      </c>
      <c r="AD19" s="305">
        <v>8.3270262199447317E-2</v>
      </c>
      <c r="AE19" s="306">
        <v>415</v>
      </c>
      <c r="AF19" s="598">
        <v>2.612318679378058</v>
      </c>
      <c r="AG19" s="305">
        <v>6.6845468073904415E-2</v>
      </c>
      <c r="AH19" s="306">
        <v>415</v>
      </c>
      <c r="AI19" s="432">
        <v>3.2082109632645488</v>
      </c>
      <c r="AJ19" s="305">
        <v>8.5314371085842958E-2</v>
      </c>
      <c r="AK19" s="306">
        <v>414</v>
      </c>
      <c r="AL19" s="598">
        <v>3.1788198109483101</v>
      </c>
      <c r="AM19" s="305">
        <v>0.1081098109933232</v>
      </c>
      <c r="AN19" s="306">
        <v>415</v>
      </c>
      <c r="AO19" s="598">
        <v>3.2225625294375542</v>
      </c>
      <c r="AP19" s="305">
        <v>0.10712854963642809</v>
      </c>
      <c r="AQ19" s="306">
        <v>417</v>
      </c>
      <c r="AR19" s="598">
        <v>3.1911702361840328</v>
      </c>
      <c r="AS19" s="305">
        <v>9.2247673867400889E-2</v>
      </c>
      <c r="AT19" s="307">
        <v>417</v>
      </c>
    </row>
    <row r="20" spans="1:46" ht="15" customHeight="1">
      <c r="A20" s="281" t="s">
        <v>95</v>
      </c>
      <c r="B20" s="597">
        <v>3.561266763451159</v>
      </c>
      <c r="C20" s="310">
        <v>0.1005543058613802</v>
      </c>
      <c r="D20" s="311">
        <v>334</v>
      </c>
      <c r="E20" s="433">
        <v>4.3637821546392601</v>
      </c>
      <c r="F20" s="310">
        <v>8.6164602749934538E-2</v>
      </c>
      <c r="G20" s="311">
        <v>331</v>
      </c>
      <c r="H20" s="433">
        <v>3.1978408187518261</v>
      </c>
      <c r="I20" s="310">
        <v>9.8975188161386465E-2</v>
      </c>
      <c r="J20" s="311">
        <v>329</v>
      </c>
      <c r="K20" s="433">
        <v>3.2866847794263769</v>
      </c>
      <c r="L20" s="310">
        <v>0.1038826578158263</v>
      </c>
      <c r="M20" s="311">
        <v>333</v>
      </c>
      <c r="N20" s="433">
        <v>2.520230781356267</v>
      </c>
      <c r="O20" s="310">
        <v>8.9577030969330979E-2</v>
      </c>
      <c r="P20" s="311">
        <v>331</v>
      </c>
      <c r="Q20" s="433">
        <v>2.2351107081893691</v>
      </c>
      <c r="R20" s="310">
        <v>8.9599948959892095E-2</v>
      </c>
      <c r="S20" s="311">
        <v>320</v>
      </c>
      <c r="T20" s="433">
        <v>4.4411986065807803</v>
      </c>
      <c r="U20" s="310">
        <v>9.8689808517809383E-2</v>
      </c>
      <c r="V20" s="311">
        <v>333</v>
      </c>
      <c r="W20" s="433">
        <v>3.7414870919909449</v>
      </c>
      <c r="X20" s="310">
        <v>0.11322436456869429</v>
      </c>
      <c r="Y20" s="311">
        <v>332</v>
      </c>
      <c r="Z20" s="433">
        <v>3.6563539252526822</v>
      </c>
      <c r="AA20" s="310">
        <v>0.1136154826211271</v>
      </c>
      <c r="AB20" s="311">
        <v>327</v>
      </c>
      <c r="AC20" s="433">
        <v>3.9662016026750901</v>
      </c>
      <c r="AD20" s="310">
        <v>8.9388139252770032E-2</v>
      </c>
      <c r="AE20" s="311">
        <v>332</v>
      </c>
      <c r="AF20" s="433">
        <v>2.9135314172389508</v>
      </c>
      <c r="AG20" s="310">
        <v>7.4365241381660702E-2</v>
      </c>
      <c r="AH20" s="311">
        <v>330</v>
      </c>
      <c r="AI20" s="597">
        <v>3.387103450899918</v>
      </c>
      <c r="AJ20" s="310">
        <v>0.1065436909293333</v>
      </c>
      <c r="AK20" s="311">
        <v>332</v>
      </c>
      <c r="AL20" s="433">
        <v>3.696405876556105</v>
      </c>
      <c r="AM20" s="310">
        <v>0.15221270924319</v>
      </c>
      <c r="AN20" s="311">
        <v>332</v>
      </c>
      <c r="AO20" s="433">
        <v>3.6152816086646311</v>
      </c>
      <c r="AP20" s="310">
        <v>0.13888390639020479</v>
      </c>
      <c r="AQ20" s="311">
        <v>331</v>
      </c>
      <c r="AR20" s="433">
        <v>3.3955002188106702</v>
      </c>
      <c r="AS20" s="310">
        <v>0.1147637200420546</v>
      </c>
      <c r="AT20" s="312">
        <v>332</v>
      </c>
    </row>
    <row r="21" spans="1:46" ht="15" customHeight="1">
      <c r="A21" s="276" t="s">
        <v>96</v>
      </c>
      <c r="B21" s="432">
        <v>4.0026554261634679</v>
      </c>
      <c r="C21" s="305">
        <v>7.9875990779844849E-2</v>
      </c>
      <c r="D21" s="306">
        <v>539</v>
      </c>
      <c r="E21" s="432">
        <v>4.5773397164120402</v>
      </c>
      <c r="F21" s="305">
        <v>7.5209779582120079E-2</v>
      </c>
      <c r="G21" s="306">
        <v>540</v>
      </c>
      <c r="H21" s="432">
        <v>3.5967479113592788</v>
      </c>
      <c r="I21" s="305">
        <v>8.2335583571092774E-2</v>
      </c>
      <c r="J21" s="306">
        <v>536</v>
      </c>
      <c r="K21" s="432">
        <v>3.4518521060762719</v>
      </c>
      <c r="L21" s="305">
        <v>8.8380146286262881E-2</v>
      </c>
      <c r="M21" s="306">
        <v>539</v>
      </c>
      <c r="N21" s="598">
        <v>2.4227020677832418</v>
      </c>
      <c r="O21" s="305">
        <v>7.2306959815081034E-2</v>
      </c>
      <c r="P21" s="306">
        <v>537</v>
      </c>
      <c r="Q21" s="598">
        <v>2.2381747646152701</v>
      </c>
      <c r="R21" s="305">
        <v>6.9038555349071357E-2</v>
      </c>
      <c r="S21" s="306">
        <v>533</v>
      </c>
      <c r="T21" s="432">
        <v>4.2310454268438171</v>
      </c>
      <c r="U21" s="305">
        <v>7.6960483254558829E-2</v>
      </c>
      <c r="V21" s="306">
        <v>543</v>
      </c>
      <c r="W21" s="432">
        <v>4.5607025320667756</v>
      </c>
      <c r="X21" s="305">
        <v>6.6519626331429077E-2</v>
      </c>
      <c r="Y21" s="306">
        <v>542</v>
      </c>
      <c r="Z21" s="432">
        <v>3.8820458957294242</v>
      </c>
      <c r="AA21" s="305">
        <v>9.1329457487074397E-2</v>
      </c>
      <c r="AB21" s="306">
        <v>532</v>
      </c>
      <c r="AC21" s="432">
        <v>4.1396935298573379</v>
      </c>
      <c r="AD21" s="305">
        <v>7.2084592474825057E-2</v>
      </c>
      <c r="AE21" s="306">
        <v>539</v>
      </c>
      <c r="AF21" s="432">
        <v>3.0836611255035602</v>
      </c>
      <c r="AG21" s="305">
        <v>6.7349411687853147E-2</v>
      </c>
      <c r="AH21" s="306">
        <v>538</v>
      </c>
      <c r="AI21" s="432">
        <v>3.2519996703522049</v>
      </c>
      <c r="AJ21" s="305">
        <v>8.4866261629955475E-2</v>
      </c>
      <c r="AK21" s="306">
        <v>541</v>
      </c>
      <c r="AL21" s="432">
        <v>3.589086663676444</v>
      </c>
      <c r="AM21" s="305">
        <v>0.1040765391297932</v>
      </c>
      <c r="AN21" s="306">
        <v>539</v>
      </c>
      <c r="AO21" s="432">
        <v>3.8209030557212991</v>
      </c>
      <c r="AP21" s="305">
        <v>9.170468520105815E-2</v>
      </c>
      <c r="AQ21" s="306">
        <v>541</v>
      </c>
      <c r="AR21" s="598">
        <v>3.167636547263136</v>
      </c>
      <c r="AS21" s="305">
        <v>7.9173433618287437E-2</v>
      </c>
      <c r="AT21" s="307">
        <v>534</v>
      </c>
    </row>
    <row r="22" spans="1:46" ht="15" customHeight="1">
      <c r="A22" s="281" t="s">
        <v>97</v>
      </c>
      <c r="B22" s="433">
        <v>3.722605054886293</v>
      </c>
      <c r="C22" s="310">
        <v>8.5803605526335119E-2</v>
      </c>
      <c r="D22" s="311">
        <v>480</v>
      </c>
      <c r="E22" s="433">
        <v>4.538603278733607</v>
      </c>
      <c r="F22" s="310">
        <v>8.0785414119517895E-2</v>
      </c>
      <c r="G22" s="311">
        <v>483</v>
      </c>
      <c r="H22" s="433">
        <v>3.4904346582608738</v>
      </c>
      <c r="I22" s="310">
        <v>9.3076121056325192E-2</v>
      </c>
      <c r="J22" s="311">
        <v>472</v>
      </c>
      <c r="K22" s="433">
        <v>3.58344857948852</v>
      </c>
      <c r="L22" s="310">
        <v>9.1389086649639462E-2</v>
      </c>
      <c r="M22" s="311">
        <v>481</v>
      </c>
      <c r="N22" s="433">
        <v>2.736035605822126</v>
      </c>
      <c r="O22" s="310">
        <v>9.8014526075077199E-2</v>
      </c>
      <c r="P22" s="311">
        <v>480</v>
      </c>
      <c r="Q22" s="433">
        <v>2.3051152210236872</v>
      </c>
      <c r="R22" s="310">
        <v>8.3416225950223119E-2</v>
      </c>
      <c r="S22" s="311">
        <v>475</v>
      </c>
      <c r="T22" s="433">
        <v>4.0478627965206719</v>
      </c>
      <c r="U22" s="310">
        <v>9.8420232527959228E-2</v>
      </c>
      <c r="V22" s="311">
        <v>483</v>
      </c>
      <c r="W22" s="433">
        <v>4.5676274279659204</v>
      </c>
      <c r="X22" s="310">
        <v>8.3007644251625975E-2</v>
      </c>
      <c r="Y22" s="311">
        <v>487</v>
      </c>
      <c r="Z22" s="433">
        <v>3.838340890065405</v>
      </c>
      <c r="AA22" s="310">
        <v>9.3795842417173231E-2</v>
      </c>
      <c r="AB22" s="311">
        <v>472</v>
      </c>
      <c r="AC22" s="433">
        <v>3.7633359327736882</v>
      </c>
      <c r="AD22" s="310">
        <v>7.022578468006084E-2</v>
      </c>
      <c r="AE22" s="311">
        <v>485</v>
      </c>
      <c r="AF22" s="433">
        <v>2.940928778219952</v>
      </c>
      <c r="AG22" s="310">
        <v>6.7829740164545696E-2</v>
      </c>
      <c r="AH22" s="311">
        <v>483</v>
      </c>
      <c r="AI22" s="433">
        <v>3.0187294376775489</v>
      </c>
      <c r="AJ22" s="310">
        <v>8.906350340413248E-2</v>
      </c>
      <c r="AK22" s="311">
        <v>486</v>
      </c>
      <c r="AL22" s="433">
        <v>3.302033887087072</v>
      </c>
      <c r="AM22" s="310">
        <v>0.1223960342475811</v>
      </c>
      <c r="AN22" s="311">
        <v>485</v>
      </c>
      <c r="AO22" s="433">
        <v>3.7834177268295219</v>
      </c>
      <c r="AP22" s="310">
        <v>0.1084392445702175</v>
      </c>
      <c r="AQ22" s="311">
        <v>486</v>
      </c>
      <c r="AR22" s="597">
        <v>3.2454516310882302</v>
      </c>
      <c r="AS22" s="310">
        <v>9.5437607525011986E-2</v>
      </c>
      <c r="AT22" s="312">
        <v>483</v>
      </c>
    </row>
    <row r="23" spans="1:46" ht="15" customHeight="1">
      <c r="A23" s="276" t="s">
        <v>98</v>
      </c>
      <c r="B23" s="432">
        <v>3.8128603811674839</v>
      </c>
      <c r="C23" s="305">
        <v>7.2547697364239438E-2</v>
      </c>
      <c r="D23" s="306">
        <v>580</v>
      </c>
      <c r="E23" s="432">
        <v>4.672012094458406</v>
      </c>
      <c r="F23" s="305">
        <v>7.5630190704682493E-2</v>
      </c>
      <c r="G23" s="306">
        <v>578</v>
      </c>
      <c r="H23" s="432">
        <v>3.2237291412533429</v>
      </c>
      <c r="I23" s="305">
        <v>8.5494203643475611E-2</v>
      </c>
      <c r="J23" s="306">
        <v>575</v>
      </c>
      <c r="K23" s="432">
        <v>3.741779797540739</v>
      </c>
      <c r="L23" s="305">
        <v>8.3993627807283769E-2</v>
      </c>
      <c r="M23" s="306">
        <v>580</v>
      </c>
      <c r="N23" s="432">
        <v>2.7173686205729179</v>
      </c>
      <c r="O23" s="305">
        <v>8.712597728799247E-2</v>
      </c>
      <c r="P23" s="306">
        <v>578</v>
      </c>
      <c r="Q23" s="598">
        <v>2.314774018457034</v>
      </c>
      <c r="R23" s="305">
        <v>7.777408564666688E-2</v>
      </c>
      <c r="S23" s="306">
        <v>552</v>
      </c>
      <c r="T23" s="432">
        <v>4.2506395864008129</v>
      </c>
      <c r="U23" s="305">
        <v>8.2326572897027661E-2</v>
      </c>
      <c r="V23" s="306">
        <v>575</v>
      </c>
      <c r="W23" s="432">
        <v>4.1168080607143356</v>
      </c>
      <c r="X23" s="305">
        <v>8.6175089592747015E-2</v>
      </c>
      <c r="Y23" s="306">
        <v>578</v>
      </c>
      <c r="Z23" s="432">
        <v>3.8325033208314552</v>
      </c>
      <c r="AA23" s="305">
        <v>9.0368967537118206E-2</v>
      </c>
      <c r="AB23" s="306">
        <v>570</v>
      </c>
      <c r="AC23" s="598">
        <v>4.0869003117364002</v>
      </c>
      <c r="AD23" s="305">
        <v>6.393051667692537E-2</v>
      </c>
      <c r="AE23" s="306">
        <v>581</v>
      </c>
      <c r="AF23" s="598">
        <v>2.8488564996176549</v>
      </c>
      <c r="AG23" s="305">
        <v>6.1566094995946022E-2</v>
      </c>
      <c r="AH23" s="306">
        <v>579</v>
      </c>
      <c r="AI23" s="432">
        <v>3.049672990070905</v>
      </c>
      <c r="AJ23" s="305">
        <v>8.1343508977116757E-2</v>
      </c>
      <c r="AK23" s="306">
        <v>575</v>
      </c>
      <c r="AL23" s="432">
        <v>3.4147200016466859</v>
      </c>
      <c r="AM23" s="305">
        <v>9.6454076890202842E-2</v>
      </c>
      <c r="AN23" s="306">
        <v>580</v>
      </c>
      <c r="AO23" s="432">
        <v>3.5986327231495969</v>
      </c>
      <c r="AP23" s="305">
        <v>0.10215387476701181</v>
      </c>
      <c r="AQ23" s="306">
        <v>579</v>
      </c>
      <c r="AR23" s="598">
        <v>3.6875394898365101</v>
      </c>
      <c r="AS23" s="305">
        <v>9.1033976450583184E-2</v>
      </c>
      <c r="AT23" s="307">
        <v>576</v>
      </c>
    </row>
    <row r="24" spans="1:46" ht="15" customHeight="1" thickBot="1">
      <c r="A24" s="286" t="s">
        <v>99</v>
      </c>
      <c r="B24" s="434">
        <v>3.8383388792263808</v>
      </c>
      <c r="C24" s="320">
        <v>7.6444235320277221E-2</v>
      </c>
      <c r="D24" s="321">
        <v>556</v>
      </c>
      <c r="E24" s="434">
        <v>4.6416455474802367</v>
      </c>
      <c r="F24" s="320">
        <v>7.3963469862117714E-2</v>
      </c>
      <c r="G24" s="321">
        <v>558</v>
      </c>
      <c r="H24" s="434">
        <v>3.5944675270868038</v>
      </c>
      <c r="I24" s="320">
        <v>8.6888632617032641E-2</v>
      </c>
      <c r="J24" s="321">
        <v>547</v>
      </c>
      <c r="K24" s="434">
        <v>3.687515860502447</v>
      </c>
      <c r="L24" s="320">
        <v>8.1629578347132151E-2</v>
      </c>
      <c r="M24" s="321">
        <v>556</v>
      </c>
      <c r="N24" s="599">
        <v>2.4759146996065571</v>
      </c>
      <c r="O24" s="320">
        <v>7.3080745504850123E-2</v>
      </c>
      <c r="P24" s="321">
        <v>549</v>
      </c>
      <c r="Q24" s="434">
        <v>2.3712026775484509</v>
      </c>
      <c r="R24" s="320">
        <v>7.420288731587768E-2</v>
      </c>
      <c r="S24" s="321">
        <v>540</v>
      </c>
      <c r="T24" s="434">
        <v>4.3654034095741334</v>
      </c>
      <c r="U24" s="320">
        <v>8.3121443546254725E-2</v>
      </c>
      <c r="V24" s="321">
        <v>556</v>
      </c>
      <c r="W24" s="434">
        <v>4.7589994389453132</v>
      </c>
      <c r="X24" s="320">
        <v>6.8065029414433501E-2</v>
      </c>
      <c r="Y24" s="321">
        <v>558</v>
      </c>
      <c r="Z24" s="434">
        <v>3.9653971796374852</v>
      </c>
      <c r="AA24" s="320">
        <v>8.3901519322934021E-2</v>
      </c>
      <c r="AB24" s="321">
        <v>546</v>
      </c>
      <c r="AC24" s="434">
        <v>4.1120494398972234</v>
      </c>
      <c r="AD24" s="320">
        <v>6.6613159905212993E-2</v>
      </c>
      <c r="AE24" s="321">
        <v>556</v>
      </c>
      <c r="AF24" s="434">
        <v>3.1300794459977621</v>
      </c>
      <c r="AG24" s="320">
        <v>6.1127410454560979E-2</v>
      </c>
      <c r="AH24" s="321">
        <v>552</v>
      </c>
      <c r="AI24" s="434">
        <v>3.278392138233388</v>
      </c>
      <c r="AJ24" s="320">
        <v>7.7291260136668913E-2</v>
      </c>
      <c r="AK24" s="321">
        <v>555</v>
      </c>
      <c r="AL24" s="434">
        <v>3.6131042096916128</v>
      </c>
      <c r="AM24" s="320">
        <v>0.1041483678705498</v>
      </c>
      <c r="AN24" s="321">
        <v>558</v>
      </c>
      <c r="AO24" s="434">
        <v>3.9765867311372061</v>
      </c>
      <c r="AP24" s="320">
        <v>9.3306603818610029E-2</v>
      </c>
      <c r="AQ24" s="321">
        <v>558</v>
      </c>
      <c r="AR24" s="599">
        <v>3.5001879441011008</v>
      </c>
      <c r="AS24" s="320">
        <v>8.3849911396232685E-2</v>
      </c>
      <c r="AT24" s="322">
        <v>548</v>
      </c>
    </row>
    <row r="25" spans="1:46" ht="15" customHeight="1">
      <c r="A25" s="291" t="s">
        <v>100</v>
      </c>
      <c r="B25" s="600">
        <v>3.7183567819533692</v>
      </c>
      <c r="C25" s="333">
        <v>3.6070717783720431E-2</v>
      </c>
      <c r="D25" s="334">
        <v>4051</v>
      </c>
      <c r="E25" s="407">
        <v>4.5692790960144567</v>
      </c>
      <c r="F25" s="333">
        <v>3.1725206165889447E-2</v>
      </c>
      <c r="G25" s="334">
        <v>4049</v>
      </c>
      <c r="H25" s="600">
        <v>3.25046494934129</v>
      </c>
      <c r="I25" s="333">
        <v>3.8642553209371967E-2</v>
      </c>
      <c r="J25" s="334">
        <v>4008</v>
      </c>
      <c r="K25" s="407">
        <v>3.774678584365454</v>
      </c>
      <c r="L25" s="333">
        <v>3.6170185253580019E-2</v>
      </c>
      <c r="M25" s="334">
        <v>4052</v>
      </c>
      <c r="N25" s="600">
        <v>2.6952181418529908</v>
      </c>
      <c r="O25" s="333">
        <v>3.5502432202402442E-2</v>
      </c>
      <c r="P25" s="334">
        <v>4024</v>
      </c>
      <c r="Q25" s="600">
        <v>2.3642389682740701</v>
      </c>
      <c r="R25" s="333">
        <v>3.293761417667064E-2</v>
      </c>
      <c r="S25" s="334">
        <v>3897</v>
      </c>
      <c r="T25" s="600">
        <v>4.3452039147248938</v>
      </c>
      <c r="U25" s="333">
        <v>3.6624205472511537E-2</v>
      </c>
      <c r="V25" s="334">
        <v>4042</v>
      </c>
      <c r="W25" s="600">
        <v>3.6809805048590478</v>
      </c>
      <c r="X25" s="333">
        <v>3.6267671524521483E-2</v>
      </c>
      <c r="Y25" s="334">
        <v>4055</v>
      </c>
      <c r="Z25" s="407">
        <v>3.760856925493226</v>
      </c>
      <c r="AA25" s="333">
        <v>3.7956501764326113E-2</v>
      </c>
      <c r="AB25" s="334">
        <v>3996</v>
      </c>
      <c r="AC25" s="600">
        <v>3.9911176426576551</v>
      </c>
      <c r="AD25" s="333">
        <v>3.070537840136095E-2</v>
      </c>
      <c r="AE25" s="334">
        <v>4053</v>
      </c>
      <c r="AF25" s="600">
        <v>2.864617378697409</v>
      </c>
      <c r="AG25" s="333">
        <v>2.883696066523142E-2</v>
      </c>
      <c r="AH25" s="334">
        <v>4052</v>
      </c>
      <c r="AI25" s="600">
        <v>3.1858919681218332</v>
      </c>
      <c r="AJ25" s="333">
        <v>3.6154762976632018E-2</v>
      </c>
      <c r="AK25" s="334">
        <v>4051</v>
      </c>
      <c r="AL25" s="407">
        <v>3.5560481574293958</v>
      </c>
      <c r="AM25" s="333">
        <v>4.5597951347909123E-2</v>
      </c>
      <c r="AN25" s="334">
        <v>4059</v>
      </c>
      <c r="AO25" s="407">
        <v>3.7026303869169479</v>
      </c>
      <c r="AP25" s="333">
        <v>4.2344684414708608E-2</v>
      </c>
      <c r="AQ25" s="334">
        <v>4061</v>
      </c>
      <c r="AR25" s="600">
        <v>3.599537012662493</v>
      </c>
      <c r="AS25" s="333">
        <v>3.7026885307272883E-2</v>
      </c>
      <c r="AT25" s="335">
        <v>4038</v>
      </c>
    </row>
    <row r="26" spans="1:46" ht="15" customHeight="1">
      <c r="A26" s="291" t="s">
        <v>101</v>
      </c>
      <c r="B26" s="407">
        <v>3.8697023196727578</v>
      </c>
      <c r="C26" s="333">
        <v>3.9576238425763619E-2</v>
      </c>
      <c r="D26" s="334">
        <v>2921</v>
      </c>
      <c r="E26" s="407">
        <v>4.7140083358834586</v>
      </c>
      <c r="F26" s="333">
        <v>3.5315292911536032E-2</v>
      </c>
      <c r="G26" s="334">
        <v>2922</v>
      </c>
      <c r="H26" s="407">
        <v>3.6297017536692819</v>
      </c>
      <c r="I26" s="333">
        <v>4.0630893761478742E-2</v>
      </c>
      <c r="J26" s="334">
        <v>2888</v>
      </c>
      <c r="K26" s="407">
        <v>3.7299518088900618</v>
      </c>
      <c r="L26" s="333">
        <v>4.2755226166458757E-2</v>
      </c>
      <c r="M26" s="334">
        <v>2923</v>
      </c>
      <c r="N26" s="600">
        <v>2.668801868815974</v>
      </c>
      <c r="O26" s="333">
        <v>4.0985486897158821E-2</v>
      </c>
      <c r="P26" s="334">
        <v>2896</v>
      </c>
      <c r="Q26" s="600">
        <v>2.390778512101289</v>
      </c>
      <c r="R26" s="333">
        <v>3.7208557747823633E-2</v>
      </c>
      <c r="S26" s="334">
        <v>2849</v>
      </c>
      <c r="T26" s="600">
        <v>4.2509518536607613</v>
      </c>
      <c r="U26" s="333">
        <v>4.0140338496796463E-2</v>
      </c>
      <c r="V26" s="334">
        <v>2923</v>
      </c>
      <c r="W26" s="407">
        <v>4.4530106878679714</v>
      </c>
      <c r="X26" s="333">
        <v>3.5363746863122068E-2</v>
      </c>
      <c r="Y26" s="334">
        <v>2934</v>
      </c>
      <c r="Z26" s="407">
        <v>4.0647362643734901</v>
      </c>
      <c r="AA26" s="333">
        <v>4.2118384768342537E-2</v>
      </c>
      <c r="AB26" s="334">
        <v>2878</v>
      </c>
      <c r="AC26" s="407">
        <v>4.1036763503697804</v>
      </c>
      <c r="AD26" s="333">
        <v>3.3751814680752022E-2</v>
      </c>
      <c r="AE26" s="334">
        <v>2928</v>
      </c>
      <c r="AF26" s="600">
        <v>3.0487850603355899</v>
      </c>
      <c r="AG26" s="333">
        <v>3.2047839969677271E-2</v>
      </c>
      <c r="AH26" s="334">
        <v>2910</v>
      </c>
      <c r="AI26" s="407">
        <v>3.1959211875503359</v>
      </c>
      <c r="AJ26" s="333">
        <v>4.1062702019597268E-2</v>
      </c>
      <c r="AK26" s="334">
        <v>2925</v>
      </c>
      <c r="AL26" s="407">
        <v>3.5741754301691331</v>
      </c>
      <c r="AM26" s="333">
        <v>5.2435263404957952E-2</v>
      </c>
      <c r="AN26" s="334">
        <v>2927</v>
      </c>
      <c r="AO26" s="407">
        <v>3.8245022809734581</v>
      </c>
      <c r="AP26" s="333">
        <v>4.813392599945699E-2</v>
      </c>
      <c r="AQ26" s="334">
        <v>2936</v>
      </c>
      <c r="AR26" s="600">
        <v>3.4563274860632092</v>
      </c>
      <c r="AS26" s="333">
        <v>4.1742518695338258E-2</v>
      </c>
      <c r="AT26" s="335">
        <v>2904</v>
      </c>
    </row>
    <row r="27" spans="1:46" ht="15" customHeight="1">
      <c r="A27" s="296" t="s">
        <v>102</v>
      </c>
      <c r="B27" s="601">
        <v>3.7493202239985179</v>
      </c>
      <c r="C27" s="325">
        <v>2.9823338655296239E-2</v>
      </c>
      <c r="D27" s="326">
        <v>6972</v>
      </c>
      <c r="E27" s="412">
        <v>4.5988689090194264</v>
      </c>
      <c r="F27" s="325">
        <v>2.6250374217131351E-2</v>
      </c>
      <c r="G27" s="326">
        <v>6971</v>
      </c>
      <c r="H27" s="601">
        <v>3.3277642779833032</v>
      </c>
      <c r="I27" s="325">
        <v>3.1914503407813558E-2</v>
      </c>
      <c r="J27" s="326">
        <v>6896</v>
      </c>
      <c r="K27" s="412">
        <v>3.765530741597598</v>
      </c>
      <c r="L27" s="325">
        <v>3.0070852943980559E-2</v>
      </c>
      <c r="M27" s="326">
        <v>6975</v>
      </c>
      <c r="N27" s="601">
        <v>2.6898138831073219</v>
      </c>
      <c r="O27" s="325">
        <v>2.945678802560156E-2</v>
      </c>
      <c r="P27" s="326">
        <v>6920</v>
      </c>
      <c r="Q27" s="601">
        <v>2.369678051871511</v>
      </c>
      <c r="R27" s="325">
        <v>2.7273773535784931E-2</v>
      </c>
      <c r="S27" s="326">
        <v>6746</v>
      </c>
      <c r="T27" s="601">
        <v>4.3259066477044046</v>
      </c>
      <c r="U27" s="325">
        <v>3.0269314163417282E-2</v>
      </c>
      <c r="V27" s="326">
        <v>6965</v>
      </c>
      <c r="W27" s="601">
        <v>3.8391587074623228</v>
      </c>
      <c r="X27" s="325">
        <v>2.9789379653600161E-2</v>
      </c>
      <c r="Y27" s="326">
        <v>6989</v>
      </c>
      <c r="Z27" s="412">
        <v>3.8227124058729758</v>
      </c>
      <c r="AA27" s="325">
        <v>3.141361476329179E-2</v>
      </c>
      <c r="AB27" s="326">
        <v>6874</v>
      </c>
      <c r="AC27" s="601">
        <v>4.0141375306919063</v>
      </c>
      <c r="AD27" s="325">
        <v>2.538625416799075E-2</v>
      </c>
      <c r="AE27" s="326">
        <v>6981</v>
      </c>
      <c r="AF27" s="601">
        <v>2.9021005960720032</v>
      </c>
      <c r="AG27" s="325">
        <v>2.3909001470224411E-2</v>
      </c>
      <c r="AH27" s="326">
        <v>6962</v>
      </c>
      <c r="AI27" s="601">
        <v>3.1879400429255531</v>
      </c>
      <c r="AJ27" s="325">
        <v>2.9968052232199009E-2</v>
      </c>
      <c r="AK27" s="326">
        <v>6976</v>
      </c>
      <c r="AL27" s="412">
        <v>3.55974838819037</v>
      </c>
      <c r="AM27" s="325">
        <v>3.7834514254367083E-2</v>
      </c>
      <c r="AN27" s="326">
        <v>6986</v>
      </c>
      <c r="AO27" s="412">
        <v>3.72756684459568</v>
      </c>
      <c r="AP27" s="325">
        <v>3.508300229969135E-2</v>
      </c>
      <c r="AQ27" s="326">
        <v>6997</v>
      </c>
      <c r="AR27" s="601">
        <v>3.5704553466280902</v>
      </c>
      <c r="AS27" s="325">
        <v>3.0710082109550941E-2</v>
      </c>
      <c r="AT27" s="327">
        <v>6942</v>
      </c>
    </row>
    <row r="28" spans="1:46" ht="15" customHeight="1">
      <c r="A28" s="1162" t="s">
        <v>236</v>
      </c>
      <c r="B28" s="1162" t="s">
        <v>237</v>
      </c>
      <c r="C28" s="1162" t="s">
        <v>237</v>
      </c>
      <c r="D28" s="1162" t="s">
        <v>237</v>
      </c>
      <c r="E28" s="1162" t="s">
        <v>237</v>
      </c>
      <c r="F28" s="1162" t="s">
        <v>237</v>
      </c>
      <c r="G28" s="1162" t="s">
        <v>237</v>
      </c>
      <c r="H28" s="1162" t="s">
        <v>237</v>
      </c>
      <c r="I28" s="1162" t="s">
        <v>237</v>
      </c>
      <c r="J28" s="1162" t="s">
        <v>237</v>
      </c>
      <c r="K28" s="1162" t="s">
        <v>237</v>
      </c>
      <c r="L28" s="1162" t="s">
        <v>237</v>
      </c>
      <c r="M28" s="1162" t="s">
        <v>237</v>
      </c>
      <c r="N28" s="1162" t="s">
        <v>237</v>
      </c>
      <c r="O28" s="1162" t="s">
        <v>237</v>
      </c>
      <c r="P28" s="1162" t="s">
        <v>237</v>
      </c>
      <c r="Q28" s="1162" t="s">
        <v>237</v>
      </c>
      <c r="R28" s="1162" t="s">
        <v>237</v>
      </c>
      <c r="S28" s="1162" t="s">
        <v>237</v>
      </c>
      <c r="T28" s="1162" t="s">
        <v>237</v>
      </c>
      <c r="U28" s="1162" t="s">
        <v>237</v>
      </c>
      <c r="V28" s="1162" t="s">
        <v>237</v>
      </c>
      <c r="W28" s="1162" t="s">
        <v>237</v>
      </c>
      <c r="X28" s="1162" t="s">
        <v>237</v>
      </c>
      <c r="Y28" s="1162" t="s">
        <v>237</v>
      </c>
      <c r="Z28" s="1162" t="s">
        <v>237</v>
      </c>
      <c r="AA28" s="1162" t="s">
        <v>237</v>
      </c>
      <c r="AB28" s="1162" t="s">
        <v>237</v>
      </c>
      <c r="AC28" s="1162" t="s">
        <v>237</v>
      </c>
      <c r="AD28" s="1162" t="s">
        <v>237</v>
      </c>
      <c r="AE28" s="1162" t="s">
        <v>237</v>
      </c>
      <c r="AF28" s="1162" t="s">
        <v>237</v>
      </c>
      <c r="AG28" s="1162" t="s">
        <v>237</v>
      </c>
      <c r="AH28" s="1162" t="s">
        <v>237</v>
      </c>
      <c r="AI28" s="1162" t="s">
        <v>237</v>
      </c>
      <c r="AJ28" s="1162" t="s">
        <v>237</v>
      </c>
      <c r="AK28" s="1162" t="s">
        <v>237</v>
      </c>
      <c r="AL28" s="1162" t="s">
        <v>237</v>
      </c>
      <c r="AM28" s="1162" t="s">
        <v>237</v>
      </c>
      <c r="AN28" s="1162" t="s">
        <v>237</v>
      </c>
      <c r="AO28" s="1162" t="s">
        <v>237</v>
      </c>
      <c r="AP28" s="1162" t="s">
        <v>237</v>
      </c>
      <c r="AQ28" s="1162" t="s">
        <v>237</v>
      </c>
      <c r="AR28" s="1162" t="s">
        <v>237</v>
      </c>
      <c r="AS28" s="1162" t="s">
        <v>237</v>
      </c>
      <c r="AT28" s="1162" t="s">
        <v>237</v>
      </c>
    </row>
    <row r="29" spans="1:46" ht="15" customHeight="1">
      <c r="A29" s="1162" t="s">
        <v>481</v>
      </c>
      <c r="B29" s="1162" t="s">
        <v>105</v>
      </c>
      <c r="C29" s="1162" t="s">
        <v>105</v>
      </c>
      <c r="D29" s="1162" t="s">
        <v>105</v>
      </c>
      <c r="E29" s="1162" t="s">
        <v>105</v>
      </c>
      <c r="F29" s="1162" t="s">
        <v>105</v>
      </c>
      <c r="G29" s="1162" t="s">
        <v>105</v>
      </c>
      <c r="H29" s="1162" t="s">
        <v>105</v>
      </c>
      <c r="I29" s="1162" t="s">
        <v>105</v>
      </c>
      <c r="J29" s="1162" t="s">
        <v>105</v>
      </c>
      <c r="K29" s="1162" t="s">
        <v>105</v>
      </c>
      <c r="L29" s="1162" t="s">
        <v>105</v>
      </c>
      <c r="M29" s="1162" t="s">
        <v>105</v>
      </c>
      <c r="N29" s="1162" t="s">
        <v>105</v>
      </c>
      <c r="O29" s="1162" t="s">
        <v>105</v>
      </c>
      <c r="P29" s="1162" t="s">
        <v>105</v>
      </c>
      <c r="Q29" s="1162" t="s">
        <v>105</v>
      </c>
      <c r="R29" s="1162" t="s">
        <v>105</v>
      </c>
      <c r="S29" s="1162" t="s">
        <v>105</v>
      </c>
      <c r="T29" s="1162" t="s">
        <v>105</v>
      </c>
      <c r="U29" s="1162" t="s">
        <v>105</v>
      </c>
      <c r="V29" s="1162" t="s">
        <v>105</v>
      </c>
      <c r="W29" s="1162" t="s">
        <v>105</v>
      </c>
      <c r="X29" s="1162" t="s">
        <v>105</v>
      </c>
      <c r="Y29" s="1162" t="s">
        <v>105</v>
      </c>
      <c r="Z29" s="1162" t="s">
        <v>105</v>
      </c>
      <c r="AA29" s="1162" t="s">
        <v>105</v>
      </c>
      <c r="AB29" s="1162" t="s">
        <v>105</v>
      </c>
      <c r="AC29" s="1162" t="s">
        <v>105</v>
      </c>
      <c r="AD29" s="1162" t="s">
        <v>105</v>
      </c>
      <c r="AE29" s="1162" t="s">
        <v>105</v>
      </c>
      <c r="AF29" s="1162" t="s">
        <v>105</v>
      </c>
      <c r="AG29" s="1162" t="s">
        <v>105</v>
      </c>
      <c r="AH29" s="1162" t="s">
        <v>105</v>
      </c>
      <c r="AI29" s="1162" t="s">
        <v>105</v>
      </c>
      <c r="AJ29" s="1162" t="s">
        <v>105</v>
      </c>
      <c r="AK29" s="1162" t="s">
        <v>105</v>
      </c>
      <c r="AL29" s="1162" t="s">
        <v>105</v>
      </c>
      <c r="AM29" s="1162" t="s">
        <v>105</v>
      </c>
      <c r="AN29" s="1162" t="s">
        <v>105</v>
      </c>
      <c r="AO29" s="1162" t="s">
        <v>105</v>
      </c>
      <c r="AP29" s="1162" t="s">
        <v>105</v>
      </c>
      <c r="AQ29" s="1162" t="s">
        <v>105</v>
      </c>
      <c r="AR29" s="1162" t="s">
        <v>105</v>
      </c>
      <c r="AS29" s="1162" t="s">
        <v>105</v>
      </c>
      <c r="AT29" s="1162" t="s">
        <v>105</v>
      </c>
    </row>
    <row r="30" spans="1:46" ht="15" customHeight="1">
      <c r="A30" s="1162" t="s">
        <v>238</v>
      </c>
      <c r="B30" s="1162" t="s">
        <v>238</v>
      </c>
      <c r="C30" s="1162" t="s">
        <v>238</v>
      </c>
      <c r="D30" s="1162" t="s">
        <v>238</v>
      </c>
      <c r="E30" s="1162" t="s">
        <v>238</v>
      </c>
      <c r="F30" s="1162" t="s">
        <v>238</v>
      </c>
      <c r="G30" s="1162" t="s">
        <v>238</v>
      </c>
      <c r="H30" s="1162" t="s">
        <v>238</v>
      </c>
      <c r="I30" s="1162" t="s">
        <v>238</v>
      </c>
      <c r="J30" s="1162" t="s">
        <v>238</v>
      </c>
      <c r="K30" s="1162" t="s">
        <v>238</v>
      </c>
      <c r="L30" s="1162" t="s">
        <v>238</v>
      </c>
      <c r="M30" s="1162" t="s">
        <v>238</v>
      </c>
      <c r="N30" s="1162" t="s">
        <v>238</v>
      </c>
      <c r="O30" s="1162" t="s">
        <v>238</v>
      </c>
      <c r="P30" s="1162" t="s">
        <v>238</v>
      </c>
      <c r="Q30" s="1162" t="s">
        <v>238</v>
      </c>
      <c r="R30" s="1162" t="s">
        <v>238</v>
      </c>
      <c r="S30" s="1162" t="s">
        <v>238</v>
      </c>
      <c r="T30" s="1162" t="s">
        <v>238</v>
      </c>
      <c r="U30" s="1162" t="s">
        <v>238</v>
      </c>
      <c r="V30" s="1162" t="s">
        <v>238</v>
      </c>
      <c r="W30" s="1162" t="s">
        <v>238</v>
      </c>
      <c r="X30" s="1162" t="s">
        <v>238</v>
      </c>
      <c r="Y30" s="1162" t="s">
        <v>238</v>
      </c>
      <c r="Z30" s="1162" t="s">
        <v>238</v>
      </c>
      <c r="AA30" s="1162" t="s">
        <v>238</v>
      </c>
      <c r="AB30" s="1162" t="s">
        <v>238</v>
      </c>
      <c r="AC30" s="1162" t="s">
        <v>238</v>
      </c>
      <c r="AD30" s="1162" t="s">
        <v>238</v>
      </c>
      <c r="AE30" s="1162" t="s">
        <v>238</v>
      </c>
      <c r="AF30" s="1162" t="s">
        <v>238</v>
      </c>
      <c r="AG30" s="1162" t="s">
        <v>238</v>
      </c>
      <c r="AH30" s="1162" t="s">
        <v>238</v>
      </c>
      <c r="AI30" s="1162" t="s">
        <v>238</v>
      </c>
      <c r="AJ30" s="1162" t="s">
        <v>238</v>
      </c>
      <c r="AK30" s="1162" t="s">
        <v>238</v>
      </c>
      <c r="AL30" s="1162" t="s">
        <v>238</v>
      </c>
      <c r="AM30" s="1162" t="s">
        <v>238</v>
      </c>
      <c r="AN30" s="1162" t="s">
        <v>238</v>
      </c>
      <c r="AO30" s="1162" t="s">
        <v>238</v>
      </c>
      <c r="AP30" s="1162" t="s">
        <v>238</v>
      </c>
      <c r="AQ30" s="1162" t="s">
        <v>238</v>
      </c>
      <c r="AR30" s="1162" t="s">
        <v>238</v>
      </c>
      <c r="AS30" s="1162" t="s">
        <v>238</v>
      </c>
      <c r="AT30" s="1162" t="s">
        <v>238</v>
      </c>
    </row>
    <row r="32" spans="1:46" s="596" customFormat="1" ht="24" customHeight="1">
      <c r="A32" s="1156">
        <v>2020</v>
      </c>
      <c r="B32" s="1156"/>
      <c r="C32" s="1156"/>
      <c r="D32" s="1156"/>
      <c r="E32" s="1156"/>
      <c r="F32" s="1156"/>
      <c r="G32" s="1156"/>
      <c r="H32" s="1156"/>
      <c r="I32" s="1156"/>
      <c r="J32" s="1156"/>
      <c r="K32" s="1156"/>
      <c r="L32" s="1156"/>
      <c r="M32" s="1156"/>
      <c r="N32" s="1156"/>
      <c r="O32" s="1156"/>
      <c r="P32" s="1156"/>
      <c r="Q32" s="1156"/>
      <c r="R32" s="1156"/>
      <c r="S32" s="1156"/>
      <c r="T32" s="1156"/>
      <c r="U32" s="1156"/>
      <c r="V32" s="1156"/>
      <c r="W32" s="1156"/>
      <c r="X32" s="1156"/>
      <c r="Y32" s="1156"/>
      <c r="Z32" s="1156"/>
      <c r="AA32" s="1156"/>
      <c r="AB32" s="1156"/>
      <c r="AC32" s="1156"/>
      <c r="AD32" s="1156"/>
      <c r="AE32" s="1156"/>
      <c r="AF32" s="1156"/>
      <c r="AG32" s="1156"/>
      <c r="AH32" s="1156"/>
      <c r="AI32" s="1156"/>
      <c r="AJ32" s="1156"/>
      <c r="AK32" s="1156"/>
      <c r="AL32" s="1156"/>
      <c r="AM32" s="1156"/>
      <c r="AN32" s="1156"/>
      <c r="AO32" s="1156"/>
      <c r="AP32" s="1156"/>
      <c r="AQ32" s="1156"/>
      <c r="AR32" s="1156"/>
      <c r="AS32" s="1156"/>
      <c r="AT32" s="1156"/>
    </row>
    <row r="34" spans="1:46" ht="15" customHeight="1">
      <c r="A34" s="1108" t="s">
        <v>708</v>
      </c>
      <c r="B34" s="1108"/>
      <c r="C34" s="1108"/>
      <c r="D34" s="1108"/>
      <c r="E34" s="1108"/>
      <c r="F34" s="1108"/>
      <c r="G34" s="1108"/>
      <c r="H34" s="1108"/>
      <c r="I34" s="1108"/>
      <c r="J34" s="1108"/>
      <c r="K34" s="1108"/>
      <c r="L34" s="1108"/>
      <c r="M34" s="1108"/>
      <c r="N34" s="1108"/>
      <c r="O34" s="1108"/>
      <c r="P34" s="1108"/>
      <c r="Q34" s="1108"/>
      <c r="R34" s="1108"/>
      <c r="S34" s="1108"/>
      <c r="T34" s="1108"/>
      <c r="U34" s="1108"/>
      <c r="V34" s="1108"/>
      <c r="W34" s="1108"/>
      <c r="X34" s="1108"/>
      <c r="Y34" s="1108"/>
      <c r="Z34" s="1108"/>
      <c r="AA34" s="1108"/>
      <c r="AB34" s="1108"/>
      <c r="AC34" s="1108"/>
      <c r="AD34" s="1108"/>
      <c r="AE34" s="1108"/>
      <c r="AF34" s="1108"/>
      <c r="AG34" s="1108"/>
      <c r="AH34" s="1108"/>
      <c r="AI34" s="1108"/>
      <c r="AJ34" s="1108"/>
      <c r="AK34" s="1108"/>
      <c r="AL34" s="1108"/>
      <c r="AM34" s="1108"/>
      <c r="AN34" s="1108"/>
      <c r="AO34" s="1108"/>
      <c r="AP34" s="1108"/>
      <c r="AQ34" s="1108"/>
      <c r="AR34" s="1108"/>
      <c r="AS34" s="1108"/>
      <c r="AT34" s="1108"/>
    </row>
    <row r="35" spans="1:46" ht="45" customHeight="1" thickBot="1">
      <c r="A35" s="1164" t="s">
        <v>311</v>
      </c>
      <c r="B35" s="1157" t="s">
        <v>483</v>
      </c>
      <c r="C35" s="1157" t="s">
        <v>221</v>
      </c>
      <c r="D35" s="1157" t="s">
        <v>221</v>
      </c>
      <c r="E35" s="1157" t="s">
        <v>484</v>
      </c>
      <c r="F35" s="1157" t="s">
        <v>222</v>
      </c>
      <c r="G35" s="1157" t="s">
        <v>222</v>
      </c>
      <c r="H35" s="1157" t="s">
        <v>485</v>
      </c>
      <c r="I35" s="1157" t="s">
        <v>223</v>
      </c>
      <c r="J35" s="1157" t="s">
        <v>223</v>
      </c>
      <c r="K35" s="1157" t="s">
        <v>71</v>
      </c>
      <c r="L35" s="1157" t="s">
        <v>224</v>
      </c>
      <c r="M35" s="1157" t="s">
        <v>224</v>
      </c>
      <c r="N35" s="1157" t="s">
        <v>60</v>
      </c>
      <c r="O35" s="1157" t="s">
        <v>225</v>
      </c>
      <c r="P35" s="1157" t="s">
        <v>225</v>
      </c>
      <c r="Q35" s="1157" t="s">
        <v>486</v>
      </c>
      <c r="R35" s="1157" t="s">
        <v>226</v>
      </c>
      <c r="S35" s="1157" t="s">
        <v>226</v>
      </c>
      <c r="T35" s="1157" t="s">
        <v>487</v>
      </c>
      <c r="U35" s="1157" t="s">
        <v>227</v>
      </c>
      <c r="V35" s="1157" t="s">
        <v>227</v>
      </c>
      <c r="W35" s="1157" t="s">
        <v>488</v>
      </c>
      <c r="X35" s="1157" t="s">
        <v>228</v>
      </c>
      <c r="Y35" s="1157" t="s">
        <v>228</v>
      </c>
      <c r="Z35" s="1157" t="s">
        <v>489</v>
      </c>
      <c r="AA35" s="1157" t="s">
        <v>229</v>
      </c>
      <c r="AB35" s="1157" t="s">
        <v>229</v>
      </c>
      <c r="AC35" s="1157" t="s">
        <v>490</v>
      </c>
      <c r="AD35" s="1157" t="s">
        <v>230</v>
      </c>
      <c r="AE35" s="1157" t="s">
        <v>230</v>
      </c>
      <c r="AF35" s="1157" t="s">
        <v>491</v>
      </c>
      <c r="AG35" s="1157" t="s">
        <v>231</v>
      </c>
      <c r="AH35" s="1157" t="s">
        <v>231</v>
      </c>
      <c r="AI35" s="1157" t="s">
        <v>492</v>
      </c>
      <c r="AJ35" s="1157" t="s">
        <v>232</v>
      </c>
      <c r="AK35" s="1157" t="s">
        <v>232</v>
      </c>
      <c r="AL35" s="1157" t="s">
        <v>493</v>
      </c>
      <c r="AM35" s="1157" t="s">
        <v>233</v>
      </c>
      <c r="AN35" s="1157" t="s">
        <v>233</v>
      </c>
      <c r="AO35" s="1157" t="s">
        <v>494</v>
      </c>
      <c r="AP35" s="1157" t="s">
        <v>234</v>
      </c>
      <c r="AQ35" s="1157" t="s">
        <v>234</v>
      </c>
      <c r="AR35" s="1157" t="s">
        <v>495</v>
      </c>
      <c r="AS35" s="1157" t="s">
        <v>235</v>
      </c>
      <c r="AT35" s="1163" t="s">
        <v>235</v>
      </c>
    </row>
    <row r="36" spans="1:46" ht="15" customHeight="1" thickBot="1">
      <c r="A36" s="1165" t="s">
        <v>311</v>
      </c>
      <c r="B36" s="72" t="s">
        <v>28</v>
      </c>
      <c r="C36" s="72" t="s">
        <v>82</v>
      </c>
      <c r="D36" s="73" t="s">
        <v>83</v>
      </c>
      <c r="E36" s="72" t="s">
        <v>28</v>
      </c>
      <c r="F36" s="72" t="s">
        <v>82</v>
      </c>
      <c r="G36" s="73" t="s">
        <v>83</v>
      </c>
      <c r="H36" s="72" t="s">
        <v>28</v>
      </c>
      <c r="I36" s="72" t="s">
        <v>82</v>
      </c>
      <c r="J36" s="73" t="s">
        <v>83</v>
      </c>
      <c r="K36" s="72" t="s">
        <v>28</v>
      </c>
      <c r="L36" s="72" t="s">
        <v>82</v>
      </c>
      <c r="M36" s="73" t="s">
        <v>83</v>
      </c>
      <c r="N36" s="72" t="s">
        <v>28</v>
      </c>
      <c r="O36" s="72" t="s">
        <v>82</v>
      </c>
      <c r="P36" s="73" t="s">
        <v>83</v>
      </c>
      <c r="Q36" s="72" t="s">
        <v>28</v>
      </c>
      <c r="R36" s="72" t="s">
        <v>82</v>
      </c>
      <c r="S36" s="73" t="s">
        <v>83</v>
      </c>
      <c r="T36" s="72" t="s">
        <v>28</v>
      </c>
      <c r="U36" s="72" t="s">
        <v>82</v>
      </c>
      <c r="V36" s="73" t="s">
        <v>83</v>
      </c>
      <c r="W36" s="72" t="s">
        <v>28</v>
      </c>
      <c r="X36" s="72" t="s">
        <v>82</v>
      </c>
      <c r="Y36" s="73" t="s">
        <v>83</v>
      </c>
      <c r="Z36" s="72" t="s">
        <v>28</v>
      </c>
      <c r="AA36" s="72" t="s">
        <v>82</v>
      </c>
      <c r="AB36" s="73" t="s">
        <v>83</v>
      </c>
      <c r="AC36" s="72" t="s">
        <v>28</v>
      </c>
      <c r="AD36" s="72" t="s">
        <v>82</v>
      </c>
      <c r="AE36" s="73" t="s">
        <v>83</v>
      </c>
      <c r="AF36" s="72" t="s">
        <v>28</v>
      </c>
      <c r="AG36" s="72" t="s">
        <v>82</v>
      </c>
      <c r="AH36" s="73" t="s">
        <v>83</v>
      </c>
      <c r="AI36" s="72" t="s">
        <v>28</v>
      </c>
      <c r="AJ36" s="72" t="s">
        <v>82</v>
      </c>
      <c r="AK36" s="73" t="s">
        <v>83</v>
      </c>
      <c r="AL36" s="72" t="s">
        <v>28</v>
      </c>
      <c r="AM36" s="72" t="s">
        <v>82</v>
      </c>
      <c r="AN36" s="73" t="s">
        <v>83</v>
      </c>
      <c r="AO36" s="72" t="s">
        <v>28</v>
      </c>
      <c r="AP36" s="72" t="s">
        <v>82</v>
      </c>
      <c r="AQ36" s="73" t="s">
        <v>83</v>
      </c>
      <c r="AR36" s="72" t="s">
        <v>28</v>
      </c>
      <c r="AS36" s="72" t="s">
        <v>82</v>
      </c>
      <c r="AT36" s="72" t="s">
        <v>83</v>
      </c>
    </row>
    <row r="37" spans="1:46" ht="15" customHeight="1">
      <c r="A37" s="276" t="s">
        <v>84</v>
      </c>
      <c r="B37" s="432">
        <v>3.9300223378346519</v>
      </c>
      <c r="C37" s="305">
        <v>7.0365257611886015E-2</v>
      </c>
      <c r="D37" s="306">
        <v>769</v>
      </c>
      <c r="E37" s="432">
        <v>4.6417084103066051</v>
      </c>
      <c r="F37" s="305">
        <v>5.7832857900035513E-2</v>
      </c>
      <c r="G37" s="306">
        <v>766</v>
      </c>
      <c r="H37" s="432">
        <v>3.383733317891811</v>
      </c>
      <c r="I37" s="305">
        <v>7.7608449177683503E-2</v>
      </c>
      <c r="J37" s="306">
        <v>759</v>
      </c>
      <c r="K37" s="432">
        <v>4.0244334141547604</v>
      </c>
      <c r="L37" s="305">
        <v>7.1860301849825198E-2</v>
      </c>
      <c r="M37" s="306">
        <v>762</v>
      </c>
      <c r="N37" s="432">
        <v>3.1008687482964929</v>
      </c>
      <c r="O37" s="305">
        <v>6.9221163277912695E-2</v>
      </c>
      <c r="P37" s="306">
        <v>753</v>
      </c>
      <c r="Q37" s="432">
        <v>2.7062387122828011</v>
      </c>
      <c r="R37" s="305">
        <v>6.8416727950890044E-2</v>
      </c>
      <c r="S37" s="306">
        <v>719</v>
      </c>
      <c r="T37" s="432">
        <v>4.399745542647814</v>
      </c>
      <c r="U37" s="305">
        <v>6.9665212151214961E-2</v>
      </c>
      <c r="V37" s="306">
        <v>760</v>
      </c>
      <c r="W37" s="432">
        <v>3.555908808094383</v>
      </c>
      <c r="X37" s="305">
        <v>8.0652031819484285E-2</v>
      </c>
      <c r="Y37" s="306">
        <v>763</v>
      </c>
      <c r="Z37" s="432">
        <v>3.5814854603788611</v>
      </c>
      <c r="AA37" s="305">
        <v>7.176944529706103E-2</v>
      </c>
      <c r="AB37" s="306">
        <v>738</v>
      </c>
      <c r="AC37" s="432">
        <v>4.4208959430550374</v>
      </c>
      <c r="AD37" s="305">
        <v>5.411220048073704E-2</v>
      </c>
      <c r="AE37" s="306">
        <v>765</v>
      </c>
      <c r="AF37" s="432">
        <v>3.1443206238857249</v>
      </c>
      <c r="AG37" s="305">
        <v>5.4193428814330181E-2</v>
      </c>
      <c r="AH37" s="306">
        <v>763</v>
      </c>
      <c r="AI37" s="432">
        <v>3.0069832077517828</v>
      </c>
      <c r="AJ37" s="305">
        <v>6.7058090771147771E-2</v>
      </c>
      <c r="AK37" s="306">
        <v>765</v>
      </c>
      <c r="AL37" s="432">
        <v>3.3810436413637328</v>
      </c>
      <c r="AM37" s="305">
        <v>0.1122500687499661</v>
      </c>
      <c r="AN37" s="306">
        <v>769</v>
      </c>
      <c r="AO37" s="432">
        <v>3.6639545885242182</v>
      </c>
      <c r="AP37" s="305">
        <v>0.1047495530495936</v>
      </c>
      <c r="AQ37" s="306">
        <v>770</v>
      </c>
      <c r="AR37" s="432">
        <v>4.1493716372061229</v>
      </c>
      <c r="AS37" s="305">
        <v>6.740449095367114E-2</v>
      </c>
      <c r="AT37" s="307">
        <v>758</v>
      </c>
    </row>
    <row r="38" spans="1:46" ht="15" customHeight="1">
      <c r="A38" s="281" t="s">
        <v>85</v>
      </c>
      <c r="B38" s="433">
        <v>3.7836202839616662</v>
      </c>
      <c r="C38" s="310">
        <v>6.3515063927594859E-2</v>
      </c>
      <c r="D38" s="311">
        <v>1009</v>
      </c>
      <c r="E38" s="433">
        <v>4.5872934931264666</v>
      </c>
      <c r="F38" s="310">
        <v>5.2984120683901223E-2</v>
      </c>
      <c r="G38" s="311">
        <v>1011</v>
      </c>
      <c r="H38" s="433">
        <v>3.482774872490209</v>
      </c>
      <c r="I38" s="310">
        <v>6.49602288936275E-2</v>
      </c>
      <c r="J38" s="311">
        <v>996</v>
      </c>
      <c r="K38" s="433">
        <v>3.81853775695234</v>
      </c>
      <c r="L38" s="310">
        <v>6.7442757147309754E-2</v>
      </c>
      <c r="M38" s="311">
        <v>1007</v>
      </c>
      <c r="N38" s="433">
        <v>3.043591831599346</v>
      </c>
      <c r="O38" s="310">
        <v>6.9487553988209633E-2</v>
      </c>
      <c r="P38" s="311">
        <v>993</v>
      </c>
      <c r="Q38" s="433">
        <v>2.769808608497609</v>
      </c>
      <c r="R38" s="310">
        <v>6.5390004099765725E-2</v>
      </c>
      <c r="S38" s="311">
        <v>971</v>
      </c>
      <c r="T38" s="433">
        <v>4.5480616137362402</v>
      </c>
      <c r="U38" s="310">
        <v>6.058518117132855E-2</v>
      </c>
      <c r="V38" s="311">
        <v>1009</v>
      </c>
      <c r="W38" s="433">
        <v>3.4698814922701771</v>
      </c>
      <c r="X38" s="310">
        <v>6.881921197790225E-2</v>
      </c>
      <c r="Y38" s="311">
        <v>1013</v>
      </c>
      <c r="Z38" s="433">
        <v>3.6522233196304961</v>
      </c>
      <c r="AA38" s="310">
        <v>7.0031987808090015E-2</v>
      </c>
      <c r="AB38" s="311">
        <v>987</v>
      </c>
      <c r="AC38" s="433">
        <v>4.2264933896881089</v>
      </c>
      <c r="AD38" s="310">
        <v>5.1731703991942352E-2</v>
      </c>
      <c r="AE38" s="311">
        <v>1010</v>
      </c>
      <c r="AF38" s="433">
        <v>3.1941220450017238</v>
      </c>
      <c r="AG38" s="310">
        <v>5.3794233771700763E-2</v>
      </c>
      <c r="AH38" s="311">
        <v>1009</v>
      </c>
      <c r="AI38" s="433">
        <v>3.036419522542646</v>
      </c>
      <c r="AJ38" s="310">
        <v>6.0513647049388677E-2</v>
      </c>
      <c r="AK38" s="311">
        <v>1013</v>
      </c>
      <c r="AL38" s="433">
        <v>3.447009299718887</v>
      </c>
      <c r="AM38" s="310">
        <v>8.9030925663788105E-2</v>
      </c>
      <c r="AN38" s="311">
        <v>1010</v>
      </c>
      <c r="AO38" s="433">
        <v>3.6710031398774601</v>
      </c>
      <c r="AP38" s="310">
        <v>8.4963521593423241E-2</v>
      </c>
      <c r="AQ38" s="311">
        <v>1014</v>
      </c>
      <c r="AR38" s="433">
        <v>4.098459962909212</v>
      </c>
      <c r="AS38" s="310">
        <v>6.500045012263593E-2</v>
      </c>
      <c r="AT38" s="312">
        <v>1010</v>
      </c>
    </row>
    <row r="39" spans="1:46" ht="15" customHeight="1">
      <c r="A39" s="276" t="s">
        <v>86</v>
      </c>
      <c r="B39" s="432">
        <v>3.6055711041553331</v>
      </c>
      <c r="C39" s="305">
        <v>0.16743817736616351</v>
      </c>
      <c r="D39" s="306">
        <v>205</v>
      </c>
      <c r="E39" s="432">
        <v>4.7077295409616067</v>
      </c>
      <c r="F39" s="305">
        <v>0.15534734129268629</v>
      </c>
      <c r="G39" s="306">
        <v>204</v>
      </c>
      <c r="H39" s="432">
        <v>3.8006043606328852</v>
      </c>
      <c r="I39" s="305">
        <v>0.16686094723406791</v>
      </c>
      <c r="J39" s="306">
        <v>203</v>
      </c>
      <c r="K39" s="432">
        <v>3.994938419847478</v>
      </c>
      <c r="L39" s="305">
        <v>0.17874604974268951</v>
      </c>
      <c r="M39" s="306">
        <v>204</v>
      </c>
      <c r="N39" s="432">
        <v>3.2182186358487539</v>
      </c>
      <c r="O39" s="305">
        <v>0.1754617905351088</v>
      </c>
      <c r="P39" s="306">
        <v>198</v>
      </c>
      <c r="Q39" s="432">
        <v>2.900734230932605</v>
      </c>
      <c r="R39" s="305">
        <v>0.15673702449052629</v>
      </c>
      <c r="S39" s="306">
        <v>196</v>
      </c>
      <c r="T39" s="432">
        <v>4.5172386443150208</v>
      </c>
      <c r="U39" s="305">
        <v>0.20334288467847031</v>
      </c>
      <c r="V39" s="306">
        <v>205</v>
      </c>
      <c r="W39" s="432">
        <v>4.1123679174823584</v>
      </c>
      <c r="X39" s="305">
        <v>0.14085628643820561</v>
      </c>
      <c r="Y39" s="306">
        <v>204</v>
      </c>
      <c r="Z39" s="432">
        <v>4.1756981083306624</v>
      </c>
      <c r="AA39" s="305">
        <v>0.17061469242548929</v>
      </c>
      <c r="AB39" s="306">
        <v>197</v>
      </c>
      <c r="AC39" s="432">
        <v>4.2155842601513669</v>
      </c>
      <c r="AD39" s="305">
        <v>0.1763774304673765</v>
      </c>
      <c r="AE39" s="306">
        <v>203</v>
      </c>
      <c r="AF39" s="432">
        <v>2.9831229735491989</v>
      </c>
      <c r="AG39" s="305">
        <v>0.13149493544580379</v>
      </c>
      <c r="AH39" s="306">
        <v>206</v>
      </c>
      <c r="AI39" s="432">
        <v>2.987339290904047</v>
      </c>
      <c r="AJ39" s="305">
        <v>0.1688936359791248</v>
      </c>
      <c r="AK39" s="306">
        <v>204</v>
      </c>
      <c r="AL39" s="432">
        <v>3.5269911174689801</v>
      </c>
      <c r="AM39" s="305">
        <v>0.22698508164142431</v>
      </c>
      <c r="AN39" s="306">
        <v>206</v>
      </c>
      <c r="AO39" s="432">
        <v>3.710458961266331</v>
      </c>
      <c r="AP39" s="305">
        <v>0.2016197150938818</v>
      </c>
      <c r="AQ39" s="306">
        <v>206</v>
      </c>
      <c r="AR39" s="432">
        <v>3.636865398796628</v>
      </c>
      <c r="AS39" s="305">
        <v>0.19371450154101741</v>
      </c>
      <c r="AT39" s="307">
        <v>205</v>
      </c>
    </row>
    <row r="40" spans="1:46" ht="15" customHeight="1">
      <c r="A40" s="281" t="s">
        <v>87</v>
      </c>
      <c r="B40" s="433">
        <v>4.086248643453029</v>
      </c>
      <c r="C40" s="310">
        <v>8.4883388777599517E-2</v>
      </c>
      <c r="D40" s="311">
        <v>396</v>
      </c>
      <c r="E40" s="433">
        <v>4.7726023002195586</v>
      </c>
      <c r="F40" s="310">
        <v>7.7788734790816286E-2</v>
      </c>
      <c r="G40" s="311">
        <v>400</v>
      </c>
      <c r="H40" s="433">
        <v>3.8884462228565502</v>
      </c>
      <c r="I40" s="310">
        <v>0.1053430179763073</v>
      </c>
      <c r="J40" s="311">
        <v>391</v>
      </c>
      <c r="K40" s="433">
        <v>3.9625513070148322</v>
      </c>
      <c r="L40" s="310">
        <v>0.1018820086202971</v>
      </c>
      <c r="M40" s="311">
        <v>394</v>
      </c>
      <c r="N40" s="433">
        <v>2.8473673916309412</v>
      </c>
      <c r="O40" s="310">
        <v>0.10635043499349429</v>
      </c>
      <c r="P40" s="311">
        <v>394</v>
      </c>
      <c r="Q40" s="433">
        <v>2.541895794471285</v>
      </c>
      <c r="R40" s="310">
        <v>0.1048237220266728</v>
      </c>
      <c r="S40" s="311">
        <v>379</v>
      </c>
      <c r="T40" s="433">
        <v>4.4179994585097822</v>
      </c>
      <c r="U40" s="310">
        <v>0.1100113215893477</v>
      </c>
      <c r="V40" s="311">
        <v>391</v>
      </c>
      <c r="W40" s="433">
        <v>4.6099899193840823</v>
      </c>
      <c r="X40" s="310">
        <v>8.9089183360902061E-2</v>
      </c>
      <c r="Y40" s="311">
        <v>393</v>
      </c>
      <c r="Z40" s="433">
        <v>4.0173964587048374</v>
      </c>
      <c r="AA40" s="310">
        <v>0.1082845920584521</v>
      </c>
      <c r="AB40" s="311">
        <v>386</v>
      </c>
      <c r="AC40" s="433">
        <v>4.01490809633093</v>
      </c>
      <c r="AD40" s="310">
        <v>7.9894688763160179E-2</v>
      </c>
      <c r="AE40" s="311">
        <v>396</v>
      </c>
      <c r="AF40" s="433">
        <v>3.159174007653148</v>
      </c>
      <c r="AG40" s="310">
        <v>7.3229368375549844E-2</v>
      </c>
      <c r="AH40" s="311">
        <v>395</v>
      </c>
      <c r="AI40" s="433">
        <v>3.2902743832725601</v>
      </c>
      <c r="AJ40" s="310">
        <v>0.1024875906361442</v>
      </c>
      <c r="AK40" s="311">
        <v>397</v>
      </c>
      <c r="AL40" s="433">
        <v>3.6481404982440742</v>
      </c>
      <c r="AM40" s="310">
        <v>0.13718266152438791</v>
      </c>
      <c r="AN40" s="311">
        <v>396</v>
      </c>
      <c r="AO40" s="433">
        <v>3.6277961335587761</v>
      </c>
      <c r="AP40" s="310">
        <v>0.13647874524420009</v>
      </c>
      <c r="AQ40" s="311">
        <v>398</v>
      </c>
      <c r="AR40" s="433">
        <v>3.6993188757034492</v>
      </c>
      <c r="AS40" s="310">
        <v>9.3506967608363661E-2</v>
      </c>
      <c r="AT40" s="312">
        <v>398</v>
      </c>
    </row>
    <row r="41" spans="1:46" ht="15" customHeight="1">
      <c r="A41" s="276" t="s">
        <v>88</v>
      </c>
      <c r="B41" s="432">
        <v>3.8629335058554628</v>
      </c>
      <c r="C41" s="305">
        <v>0.1454478451251151</v>
      </c>
      <c r="D41" s="306">
        <v>164</v>
      </c>
      <c r="E41" s="432">
        <v>4.7793994383705174</v>
      </c>
      <c r="F41" s="305">
        <v>0.13346459289808599</v>
      </c>
      <c r="G41" s="306">
        <v>164</v>
      </c>
      <c r="H41" s="432">
        <v>3.375012027808495</v>
      </c>
      <c r="I41" s="305">
        <v>0.13278745724528229</v>
      </c>
      <c r="J41" s="306">
        <v>163</v>
      </c>
      <c r="K41" s="432">
        <v>3.7974406076880181</v>
      </c>
      <c r="L41" s="305">
        <v>0.15468162305744951</v>
      </c>
      <c r="M41" s="306">
        <v>163</v>
      </c>
      <c r="N41" s="432">
        <v>3.006499059314895</v>
      </c>
      <c r="O41" s="305">
        <v>0.1065246521370235</v>
      </c>
      <c r="P41" s="306">
        <v>162</v>
      </c>
      <c r="Q41" s="432">
        <v>2.8364586645898382</v>
      </c>
      <c r="R41" s="305">
        <v>0.14081113694082811</v>
      </c>
      <c r="S41" s="306">
        <v>157</v>
      </c>
      <c r="T41" s="432">
        <v>4.5296788268318773</v>
      </c>
      <c r="U41" s="305">
        <v>0.1481084111571343</v>
      </c>
      <c r="V41" s="306">
        <v>165</v>
      </c>
      <c r="W41" s="432">
        <v>3.8080411466867021</v>
      </c>
      <c r="X41" s="305">
        <v>0.1340763814808513</v>
      </c>
      <c r="Y41" s="306">
        <v>165</v>
      </c>
      <c r="Z41" s="432">
        <v>3.9058898375473579</v>
      </c>
      <c r="AA41" s="305">
        <v>0.116374895641068</v>
      </c>
      <c r="AB41" s="306">
        <v>162</v>
      </c>
      <c r="AC41" s="432">
        <v>4.4561821047904653</v>
      </c>
      <c r="AD41" s="305">
        <v>0.10625227377947009</v>
      </c>
      <c r="AE41" s="306">
        <v>164</v>
      </c>
      <c r="AF41" s="432">
        <v>3.1546599247046161</v>
      </c>
      <c r="AG41" s="305">
        <v>0.13545997412958841</v>
      </c>
      <c r="AH41" s="306">
        <v>163</v>
      </c>
      <c r="AI41" s="432">
        <v>3.028940063395972</v>
      </c>
      <c r="AJ41" s="305">
        <v>0.15548671054358221</v>
      </c>
      <c r="AK41" s="306">
        <v>163</v>
      </c>
      <c r="AL41" s="432">
        <v>3.3044387243675502</v>
      </c>
      <c r="AM41" s="305">
        <v>0.21950885122725311</v>
      </c>
      <c r="AN41" s="306">
        <v>165</v>
      </c>
      <c r="AO41" s="432">
        <v>3.4194627372450932</v>
      </c>
      <c r="AP41" s="305">
        <v>0.20332457080532279</v>
      </c>
      <c r="AQ41" s="306">
        <v>164</v>
      </c>
      <c r="AR41" s="432">
        <v>4.0489855802590009</v>
      </c>
      <c r="AS41" s="305">
        <v>0.1566082526949181</v>
      </c>
      <c r="AT41" s="307">
        <v>164</v>
      </c>
    </row>
    <row r="42" spans="1:46" ht="15" customHeight="1">
      <c r="A42" s="281" t="s">
        <v>89</v>
      </c>
      <c r="B42" s="433">
        <v>4.0514461911235253</v>
      </c>
      <c r="C42" s="310">
        <v>0.12188970585038481</v>
      </c>
      <c r="D42" s="311">
        <v>88</v>
      </c>
      <c r="E42" s="433">
        <v>4.7896757161619421</v>
      </c>
      <c r="F42" s="310">
        <v>0.12828285378378351</v>
      </c>
      <c r="G42" s="311">
        <v>88</v>
      </c>
      <c r="H42" s="433">
        <v>3.9021922952665382</v>
      </c>
      <c r="I42" s="310">
        <v>0.23558431986359371</v>
      </c>
      <c r="J42" s="311">
        <v>86</v>
      </c>
      <c r="K42" s="433">
        <v>3.8179749805736298</v>
      </c>
      <c r="L42" s="310">
        <v>0.1831080214394889</v>
      </c>
      <c r="M42" s="311">
        <v>87</v>
      </c>
      <c r="N42" s="433">
        <v>3.253700915444631</v>
      </c>
      <c r="O42" s="310">
        <v>0.18295362870368881</v>
      </c>
      <c r="P42" s="311">
        <v>89</v>
      </c>
      <c r="Q42" s="433">
        <v>2.8127380302196991</v>
      </c>
      <c r="R42" s="310">
        <v>0.1946023284477614</v>
      </c>
      <c r="S42" s="311">
        <v>86</v>
      </c>
      <c r="T42" s="433">
        <v>4.2849168130156112</v>
      </c>
      <c r="U42" s="310">
        <v>0.14309037924011181</v>
      </c>
      <c r="V42" s="311">
        <v>88</v>
      </c>
      <c r="W42" s="433">
        <v>4.6055548983603201</v>
      </c>
      <c r="X42" s="310">
        <v>0.15537930775977979</v>
      </c>
      <c r="Y42" s="311">
        <v>89</v>
      </c>
      <c r="Z42" s="433">
        <v>3.9713428835239131</v>
      </c>
      <c r="AA42" s="310">
        <v>0.1810097010215824</v>
      </c>
      <c r="AB42" s="311">
        <v>88</v>
      </c>
      <c r="AC42" s="433">
        <v>4.3465085373569874</v>
      </c>
      <c r="AD42" s="310">
        <v>0.1420989686233336</v>
      </c>
      <c r="AE42" s="311">
        <v>88</v>
      </c>
      <c r="AF42" s="433">
        <v>3.0970946727371511</v>
      </c>
      <c r="AG42" s="310">
        <v>0.18919101825239121</v>
      </c>
      <c r="AH42" s="311">
        <v>88</v>
      </c>
      <c r="AI42" s="433">
        <v>2.9896946116770189</v>
      </c>
      <c r="AJ42" s="310">
        <v>0.1511728052119197</v>
      </c>
      <c r="AK42" s="311">
        <v>89</v>
      </c>
      <c r="AL42" s="433">
        <v>3.5345231769429288</v>
      </c>
      <c r="AM42" s="310">
        <v>0.29251450311437682</v>
      </c>
      <c r="AN42" s="311">
        <v>88</v>
      </c>
      <c r="AO42" s="433">
        <v>3.343822044137347</v>
      </c>
      <c r="AP42" s="310">
        <v>0.2201098657195468</v>
      </c>
      <c r="AQ42" s="311">
        <v>89</v>
      </c>
      <c r="AR42" s="433">
        <v>3.3678359332619849</v>
      </c>
      <c r="AS42" s="310">
        <v>0.23637950945083461</v>
      </c>
      <c r="AT42" s="312">
        <v>88</v>
      </c>
    </row>
    <row r="43" spans="1:46" ht="15" customHeight="1">
      <c r="A43" s="276" t="s">
        <v>90</v>
      </c>
      <c r="B43" s="432">
        <v>3.8788096131273302</v>
      </c>
      <c r="C43" s="305">
        <v>7.9106399927307322E-2</v>
      </c>
      <c r="D43" s="306">
        <v>628</v>
      </c>
      <c r="E43" s="432">
        <v>4.479605375113791</v>
      </c>
      <c r="F43" s="305">
        <v>7.8188783636213954E-2</v>
      </c>
      <c r="G43" s="306">
        <v>628</v>
      </c>
      <c r="H43" s="432">
        <v>3.5438570796863611</v>
      </c>
      <c r="I43" s="305">
        <v>8.2643737242442089E-2</v>
      </c>
      <c r="J43" s="306">
        <v>624</v>
      </c>
      <c r="K43" s="432">
        <v>3.8956328181069111</v>
      </c>
      <c r="L43" s="305">
        <v>8.5224823297579202E-2</v>
      </c>
      <c r="M43" s="306">
        <v>624</v>
      </c>
      <c r="N43" s="432">
        <v>2.8697233928264598</v>
      </c>
      <c r="O43" s="305">
        <v>7.9350573821338824E-2</v>
      </c>
      <c r="P43" s="306">
        <v>626</v>
      </c>
      <c r="Q43" s="432">
        <v>2.606590221921588</v>
      </c>
      <c r="R43" s="305">
        <v>6.8645030261583626E-2</v>
      </c>
      <c r="S43" s="306">
        <v>613</v>
      </c>
      <c r="T43" s="432">
        <v>4.5354595036724126</v>
      </c>
      <c r="U43" s="305">
        <v>6.9985113948162106E-2</v>
      </c>
      <c r="V43" s="306">
        <v>629</v>
      </c>
      <c r="W43" s="432">
        <v>4.0318642902355846</v>
      </c>
      <c r="X43" s="305">
        <v>7.8392649240670215E-2</v>
      </c>
      <c r="Y43" s="306">
        <v>634</v>
      </c>
      <c r="Z43" s="432">
        <v>3.6991966763766011</v>
      </c>
      <c r="AA43" s="305">
        <v>7.0856721011457402E-2</v>
      </c>
      <c r="AB43" s="306">
        <v>623</v>
      </c>
      <c r="AC43" s="432">
        <v>4.2251726426324092</v>
      </c>
      <c r="AD43" s="305">
        <v>6.1675676570733737E-2</v>
      </c>
      <c r="AE43" s="306">
        <v>632</v>
      </c>
      <c r="AF43" s="432">
        <v>3.1052355734577608</v>
      </c>
      <c r="AG43" s="305">
        <v>6.0223672724527583E-2</v>
      </c>
      <c r="AH43" s="306">
        <v>629</v>
      </c>
      <c r="AI43" s="432">
        <v>3.036340020711406</v>
      </c>
      <c r="AJ43" s="305">
        <v>8.6392624112596184E-2</v>
      </c>
      <c r="AK43" s="306">
        <v>624</v>
      </c>
      <c r="AL43" s="432">
        <v>3.7256711583770299</v>
      </c>
      <c r="AM43" s="305">
        <v>0.1198430848248449</v>
      </c>
      <c r="AN43" s="306">
        <v>631</v>
      </c>
      <c r="AO43" s="432">
        <v>3.8444421429487381</v>
      </c>
      <c r="AP43" s="305">
        <v>0.1165929071984857</v>
      </c>
      <c r="AQ43" s="306">
        <v>633</v>
      </c>
      <c r="AR43" s="432">
        <v>4.0064786404196084</v>
      </c>
      <c r="AS43" s="305">
        <v>8.4973765495599485E-2</v>
      </c>
      <c r="AT43" s="307">
        <v>630</v>
      </c>
    </row>
    <row r="44" spans="1:46" ht="15" customHeight="1">
      <c r="A44" s="281" t="s">
        <v>91</v>
      </c>
      <c r="B44" s="433">
        <v>4.0516375856354259</v>
      </c>
      <c r="C44" s="310">
        <v>0.11724341279434609</v>
      </c>
      <c r="D44" s="311">
        <v>263</v>
      </c>
      <c r="E44" s="433">
        <v>4.8044061377777574</v>
      </c>
      <c r="F44" s="310">
        <v>0.1116661124033701</v>
      </c>
      <c r="G44" s="311">
        <v>263</v>
      </c>
      <c r="H44" s="433">
        <v>3.5187390852842451</v>
      </c>
      <c r="I44" s="310">
        <v>0.11868735443019859</v>
      </c>
      <c r="J44" s="311">
        <v>263</v>
      </c>
      <c r="K44" s="433">
        <v>3.6904875127394212</v>
      </c>
      <c r="L44" s="310">
        <v>0.1248693214254728</v>
      </c>
      <c r="M44" s="311">
        <v>265</v>
      </c>
      <c r="N44" s="433">
        <v>2.6510891145614202</v>
      </c>
      <c r="O44" s="310">
        <v>0.115555284158287</v>
      </c>
      <c r="P44" s="311">
        <v>260</v>
      </c>
      <c r="Q44" s="433">
        <v>2.4439998970923948</v>
      </c>
      <c r="R44" s="310">
        <v>9.9780280901771698E-2</v>
      </c>
      <c r="S44" s="311">
        <v>258</v>
      </c>
      <c r="T44" s="433">
        <v>4.4941631864880582</v>
      </c>
      <c r="U44" s="310">
        <v>0.1115895582307317</v>
      </c>
      <c r="V44" s="311">
        <v>260</v>
      </c>
      <c r="W44" s="433">
        <v>4.5199714121531356</v>
      </c>
      <c r="X44" s="310">
        <v>9.6794632047286264E-2</v>
      </c>
      <c r="Y44" s="311">
        <v>263</v>
      </c>
      <c r="Z44" s="433">
        <v>4.1828912968207783</v>
      </c>
      <c r="AA44" s="310">
        <v>0.12051434134589829</v>
      </c>
      <c r="AB44" s="311">
        <v>256</v>
      </c>
      <c r="AC44" s="433">
        <v>4.2527531864914954</v>
      </c>
      <c r="AD44" s="310">
        <v>8.8717112852907287E-2</v>
      </c>
      <c r="AE44" s="311">
        <v>263</v>
      </c>
      <c r="AF44" s="433">
        <v>3.2973963828715052</v>
      </c>
      <c r="AG44" s="310">
        <v>0.1006380053601392</v>
      </c>
      <c r="AH44" s="311">
        <v>263</v>
      </c>
      <c r="AI44" s="433">
        <v>3.3203836720563191</v>
      </c>
      <c r="AJ44" s="310">
        <v>0.1204772081900642</v>
      </c>
      <c r="AK44" s="311">
        <v>265</v>
      </c>
      <c r="AL44" s="433">
        <v>3.9274516585130321</v>
      </c>
      <c r="AM44" s="310">
        <v>0.16357204485779259</v>
      </c>
      <c r="AN44" s="311">
        <v>262</v>
      </c>
      <c r="AO44" s="433">
        <v>3.8850995796343599</v>
      </c>
      <c r="AP44" s="310">
        <v>0.1187428538144244</v>
      </c>
      <c r="AQ44" s="311">
        <v>262</v>
      </c>
      <c r="AR44" s="433">
        <v>3.1352567365368911</v>
      </c>
      <c r="AS44" s="310">
        <v>0.1374214111696398</v>
      </c>
      <c r="AT44" s="312">
        <v>263</v>
      </c>
    </row>
    <row r="45" spans="1:46" ht="15" customHeight="1">
      <c r="A45" s="276" t="s">
        <v>92</v>
      </c>
      <c r="B45" s="432">
        <v>3.924520484936477</v>
      </c>
      <c r="C45" s="305">
        <v>7.1789407387748264E-2</v>
      </c>
      <c r="D45" s="306">
        <v>579</v>
      </c>
      <c r="E45" s="432">
        <v>4.5394810355226678</v>
      </c>
      <c r="F45" s="305">
        <v>6.4722072976093128E-2</v>
      </c>
      <c r="G45" s="306">
        <v>579</v>
      </c>
      <c r="H45" s="432">
        <v>3.1192694388384612</v>
      </c>
      <c r="I45" s="305">
        <v>8.2350037105357793E-2</v>
      </c>
      <c r="J45" s="306">
        <v>573</v>
      </c>
      <c r="K45" s="432">
        <v>3.7504170110461899</v>
      </c>
      <c r="L45" s="305">
        <v>8.3478715263418032E-2</v>
      </c>
      <c r="M45" s="306">
        <v>579</v>
      </c>
      <c r="N45" s="432">
        <v>2.9050982494846398</v>
      </c>
      <c r="O45" s="305">
        <v>8.395757860666006E-2</v>
      </c>
      <c r="P45" s="306">
        <v>577</v>
      </c>
      <c r="Q45" s="432">
        <v>2.526291546002184</v>
      </c>
      <c r="R45" s="305">
        <v>7.8645723649905741E-2</v>
      </c>
      <c r="S45" s="306">
        <v>565</v>
      </c>
      <c r="T45" s="432">
        <v>4.3333814273793916</v>
      </c>
      <c r="U45" s="305">
        <v>8.8176748180416667E-2</v>
      </c>
      <c r="V45" s="306">
        <v>580</v>
      </c>
      <c r="W45" s="432">
        <v>3.941046031694587</v>
      </c>
      <c r="X45" s="305">
        <v>8.5625835290725635E-2</v>
      </c>
      <c r="Y45" s="306">
        <v>579</v>
      </c>
      <c r="Z45" s="432">
        <v>3.6975698048305352</v>
      </c>
      <c r="AA45" s="305">
        <v>8.3058178360300106E-2</v>
      </c>
      <c r="AB45" s="306">
        <v>566</v>
      </c>
      <c r="AC45" s="432">
        <v>4.0857374155955579</v>
      </c>
      <c r="AD45" s="305">
        <v>6.529814366295747E-2</v>
      </c>
      <c r="AE45" s="306">
        <v>582</v>
      </c>
      <c r="AF45" s="432">
        <v>2.9982301224367309</v>
      </c>
      <c r="AG45" s="305">
        <v>5.9070338654727467E-2</v>
      </c>
      <c r="AH45" s="306">
        <v>581</v>
      </c>
      <c r="AI45" s="432">
        <v>2.819331718544754</v>
      </c>
      <c r="AJ45" s="305">
        <v>7.6243029313586425E-2</v>
      </c>
      <c r="AK45" s="306">
        <v>577</v>
      </c>
      <c r="AL45" s="432">
        <v>3.5570373703838989</v>
      </c>
      <c r="AM45" s="305">
        <v>9.9701497202293987E-2</v>
      </c>
      <c r="AN45" s="306">
        <v>583</v>
      </c>
      <c r="AO45" s="432">
        <v>3.5489608840104232</v>
      </c>
      <c r="AP45" s="305">
        <v>0.1017237832966498</v>
      </c>
      <c r="AQ45" s="306">
        <v>581</v>
      </c>
      <c r="AR45" s="432">
        <v>3.8791159535284838</v>
      </c>
      <c r="AS45" s="305">
        <v>7.8768082396180772E-2</v>
      </c>
      <c r="AT45" s="307">
        <v>575</v>
      </c>
    </row>
    <row r="46" spans="1:46" ht="15" customHeight="1">
      <c r="A46" s="281" t="s">
        <v>93</v>
      </c>
      <c r="B46" s="433">
        <v>3.767637156025728</v>
      </c>
      <c r="C46" s="310">
        <v>7.2550644444730888E-2</v>
      </c>
      <c r="D46" s="311">
        <v>759</v>
      </c>
      <c r="E46" s="433">
        <v>4.612276177268293</v>
      </c>
      <c r="F46" s="310">
        <v>6.1870709815307789E-2</v>
      </c>
      <c r="G46" s="311">
        <v>759</v>
      </c>
      <c r="H46" s="433">
        <v>3.4330395015275639</v>
      </c>
      <c r="I46" s="310">
        <v>7.5097904834881657E-2</v>
      </c>
      <c r="J46" s="311">
        <v>755</v>
      </c>
      <c r="K46" s="433">
        <v>3.8526655721645189</v>
      </c>
      <c r="L46" s="310">
        <v>7.9085100263834196E-2</v>
      </c>
      <c r="M46" s="311">
        <v>761</v>
      </c>
      <c r="N46" s="433">
        <v>3.038037621266342</v>
      </c>
      <c r="O46" s="310">
        <v>7.1288265412100149E-2</v>
      </c>
      <c r="P46" s="311">
        <v>750</v>
      </c>
      <c r="Q46" s="433">
        <v>2.79233273016782</v>
      </c>
      <c r="R46" s="310">
        <v>6.9022142783292689E-2</v>
      </c>
      <c r="S46" s="311">
        <v>734</v>
      </c>
      <c r="T46" s="433">
        <v>4.6689485519082341</v>
      </c>
      <c r="U46" s="310">
        <v>6.4822712549373288E-2</v>
      </c>
      <c r="V46" s="311">
        <v>754</v>
      </c>
      <c r="W46" s="433">
        <v>4.0137933282283944</v>
      </c>
      <c r="X46" s="310">
        <v>6.6117439577761269E-2</v>
      </c>
      <c r="Y46" s="311">
        <v>759</v>
      </c>
      <c r="Z46" s="433">
        <v>3.809876949621227</v>
      </c>
      <c r="AA46" s="310">
        <v>7.1824453111717673E-2</v>
      </c>
      <c r="AB46" s="311">
        <v>744</v>
      </c>
      <c r="AC46" s="433">
        <v>4.1930829653042014</v>
      </c>
      <c r="AD46" s="310">
        <v>6.4209529679113891E-2</v>
      </c>
      <c r="AE46" s="311">
        <v>760</v>
      </c>
      <c r="AF46" s="433">
        <v>3.0737079656998771</v>
      </c>
      <c r="AG46" s="310">
        <v>5.4531592066876501E-2</v>
      </c>
      <c r="AH46" s="311">
        <v>757</v>
      </c>
      <c r="AI46" s="433">
        <v>3.1736690228732418</v>
      </c>
      <c r="AJ46" s="310">
        <v>7.2940851850090083E-2</v>
      </c>
      <c r="AK46" s="311">
        <v>760</v>
      </c>
      <c r="AL46" s="433">
        <v>4.0371337962352554</v>
      </c>
      <c r="AM46" s="310">
        <v>9.3497612695729898E-2</v>
      </c>
      <c r="AN46" s="311">
        <v>760</v>
      </c>
      <c r="AO46" s="433">
        <v>4.0045752925318974</v>
      </c>
      <c r="AP46" s="310">
        <v>8.2006381293544317E-2</v>
      </c>
      <c r="AQ46" s="311">
        <v>762</v>
      </c>
      <c r="AR46" s="433">
        <v>3.9541819805342402</v>
      </c>
      <c r="AS46" s="310">
        <v>7.1925432350044546E-2</v>
      </c>
      <c r="AT46" s="312">
        <v>758</v>
      </c>
    </row>
    <row r="47" spans="1:46" ht="15" customHeight="1">
      <c r="A47" s="276" t="s">
        <v>94</v>
      </c>
      <c r="B47" s="432">
        <v>3.593981822162855</v>
      </c>
      <c r="C47" s="305">
        <v>8.3501227629119573E-2</v>
      </c>
      <c r="D47" s="306">
        <v>646</v>
      </c>
      <c r="E47" s="432">
        <v>4.5904267298900718</v>
      </c>
      <c r="F47" s="305">
        <v>6.9197729305200906E-2</v>
      </c>
      <c r="G47" s="306">
        <v>650</v>
      </c>
      <c r="H47" s="432">
        <v>3.1988326264553399</v>
      </c>
      <c r="I47" s="305">
        <v>8.2710706054831704E-2</v>
      </c>
      <c r="J47" s="306">
        <v>640</v>
      </c>
      <c r="K47" s="432">
        <v>3.7766184102713161</v>
      </c>
      <c r="L47" s="305">
        <v>8.7906593575863418E-2</v>
      </c>
      <c r="M47" s="306">
        <v>649</v>
      </c>
      <c r="N47" s="432">
        <v>2.803507777931348</v>
      </c>
      <c r="O47" s="305">
        <v>9.7393469764937735E-2</v>
      </c>
      <c r="P47" s="306">
        <v>643</v>
      </c>
      <c r="Q47" s="432">
        <v>2.5059171393046249</v>
      </c>
      <c r="R47" s="305">
        <v>9.1052404366637529E-2</v>
      </c>
      <c r="S47" s="306">
        <v>635</v>
      </c>
      <c r="T47" s="432">
        <v>4.798878950183127</v>
      </c>
      <c r="U47" s="305">
        <v>6.2587310907499874E-2</v>
      </c>
      <c r="V47" s="306">
        <v>646</v>
      </c>
      <c r="W47" s="432">
        <v>3.950561480698938</v>
      </c>
      <c r="X47" s="305">
        <v>8.0528025530845551E-2</v>
      </c>
      <c r="Y47" s="306">
        <v>652</v>
      </c>
      <c r="Z47" s="432">
        <v>3.737172297462938</v>
      </c>
      <c r="AA47" s="305">
        <v>9.3874199104576742E-2</v>
      </c>
      <c r="AB47" s="306">
        <v>631</v>
      </c>
      <c r="AC47" s="432">
        <v>4.1107417883090651</v>
      </c>
      <c r="AD47" s="305">
        <v>7.1347077904459322E-2</v>
      </c>
      <c r="AE47" s="306">
        <v>652</v>
      </c>
      <c r="AF47" s="432">
        <v>3.0861372015658302</v>
      </c>
      <c r="AG47" s="305">
        <v>6.455976921770927E-2</v>
      </c>
      <c r="AH47" s="306">
        <v>648</v>
      </c>
      <c r="AI47" s="432">
        <v>3.141691834497105</v>
      </c>
      <c r="AJ47" s="305">
        <v>9.4334325122982954E-2</v>
      </c>
      <c r="AK47" s="306">
        <v>649</v>
      </c>
      <c r="AL47" s="432">
        <v>3.526112836129689</v>
      </c>
      <c r="AM47" s="305">
        <v>0.1123313109889809</v>
      </c>
      <c r="AN47" s="306">
        <v>652</v>
      </c>
      <c r="AO47" s="432">
        <v>3.6652690004188448</v>
      </c>
      <c r="AP47" s="305">
        <v>0.1080470792101587</v>
      </c>
      <c r="AQ47" s="306">
        <v>653</v>
      </c>
      <c r="AR47" s="432">
        <v>3.9724947936168831</v>
      </c>
      <c r="AS47" s="305">
        <v>8.6314842400061112E-2</v>
      </c>
      <c r="AT47" s="307">
        <v>651</v>
      </c>
    </row>
    <row r="48" spans="1:46" ht="15" customHeight="1">
      <c r="A48" s="281" t="s">
        <v>95</v>
      </c>
      <c r="B48" s="433">
        <v>3.2049685984880032</v>
      </c>
      <c r="C48" s="310">
        <v>0.1313678723463213</v>
      </c>
      <c r="D48" s="311">
        <v>197</v>
      </c>
      <c r="E48" s="433">
        <v>4.360744711192134</v>
      </c>
      <c r="F48" s="310">
        <v>0.11791538172469949</v>
      </c>
      <c r="G48" s="311">
        <v>197</v>
      </c>
      <c r="H48" s="433">
        <v>3.0795179038334912</v>
      </c>
      <c r="I48" s="310">
        <v>0.13050276704010261</v>
      </c>
      <c r="J48" s="311">
        <v>195</v>
      </c>
      <c r="K48" s="433">
        <v>3.5637332243041548</v>
      </c>
      <c r="L48" s="310">
        <v>0.14674553553034961</v>
      </c>
      <c r="M48" s="311">
        <v>195</v>
      </c>
      <c r="N48" s="433">
        <v>2.6783954864733328</v>
      </c>
      <c r="O48" s="310">
        <v>0.128943577575235</v>
      </c>
      <c r="P48" s="311">
        <v>196</v>
      </c>
      <c r="Q48" s="433">
        <v>2.427025020886322</v>
      </c>
      <c r="R48" s="310">
        <v>0.1213089496385545</v>
      </c>
      <c r="S48" s="311">
        <v>191</v>
      </c>
      <c r="T48" s="433">
        <v>4.5243040903866447</v>
      </c>
      <c r="U48" s="310">
        <v>0.1105672993620255</v>
      </c>
      <c r="V48" s="311">
        <v>197</v>
      </c>
      <c r="W48" s="433">
        <v>3.9178132425670231</v>
      </c>
      <c r="X48" s="310">
        <v>0.1128227466135075</v>
      </c>
      <c r="Y48" s="311">
        <v>198</v>
      </c>
      <c r="Z48" s="433">
        <v>3.8430072063948622</v>
      </c>
      <c r="AA48" s="310">
        <v>0.1258082256771749</v>
      </c>
      <c r="AB48" s="311">
        <v>188</v>
      </c>
      <c r="AC48" s="433">
        <v>4.1029585560175867</v>
      </c>
      <c r="AD48" s="310">
        <v>0.1062168272040894</v>
      </c>
      <c r="AE48" s="311">
        <v>196</v>
      </c>
      <c r="AF48" s="433">
        <v>3.1176303360577671</v>
      </c>
      <c r="AG48" s="310">
        <v>0.107932903886263</v>
      </c>
      <c r="AH48" s="311">
        <v>197</v>
      </c>
      <c r="AI48" s="433">
        <v>2.8190870008812601</v>
      </c>
      <c r="AJ48" s="310">
        <v>0.12884842084912229</v>
      </c>
      <c r="AK48" s="311">
        <v>198</v>
      </c>
      <c r="AL48" s="433">
        <v>3.8808179477347</v>
      </c>
      <c r="AM48" s="310">
        <v>0.19222606982928481</v>
      </c>
      <c r="AN48" s="311">
        <v>198</v>
      </c>
      <c r="AO48" s="433">
        <v>3.5939971517189009</v>
      </c>
      <c r="AP48" s="310">
        <v>0.18422455651400171</v>
      </c>
      <c r="AQ48" s="311">
        <v>197</v>
      </c>
      <c r="AR48" s="433">
        <v>3.605135219155549</v>
      </c>
      <c r="AS48" s="310">
        <v>0.15707135010114159</v>
      </c>
      <c r="AT48" s="312">
        <v>198</v>
      </c>
    </row>
    <row r="49" spans="1:46" ht="15" customHeight="1">
      <c r="A49" s="276" t="s">
        <v>96</v>
      </c>
      <c r="B49" s="432">
        <v>4.1904830448838348</v>
      </c>
      <c r="C49" s="305">
        <v>8.7496959380555281E-2</v>
      </c>
      <c r="D49" s="306">
        <v>408</v>
      </c>
      <c r="E49" s="432">
        <v>4.689526174403654</v>
      </c>
      <c r="F49" s="305">
        <v>7.7042499407073167E-2</v>
      </c>
      <c r="G49" s="306">
        <v>413</v>
      </c>
      <c r="H49" s="432">
        <v>3.6793318675350659</v>
      </c>
      <c r="I49" s="305">
        <v>0.1026342403357714</v>
      </c>
      <c r="J49" s="306">
        <v>407</v>
      </c>
      <c r="K49" s="432">
        <v>3.565117835066995</v>
      </c>
      <c r="L49" s="305">
        <v>9.8480377801866081E-2</v>
      </c>
      <c r="M49" s="306">
        <v>411</v>
      </c>
      <c r="N49" s="432">
        <v>2.9132158263204011</v>
      </c>
      <c r="O49" s="305">
        <v>9.6734840817848999E-2</v>
      </c>
      <c r="P49" s="306">
        <v>408</v>
      </c>
      <c r="Q49" s="432">
        <v>2.5958161955083008</v>
      </c>
      <c r="R49" s="305">
        <v>9.1464235728134044E-2</v>
      </c>
      <c r="S49" s="306">
        <v>396</v>
      </c>
      <c r="T49" s="432">
        <v>4.256526644381788</v>
      </c>
      <c r="U49" s="305">
        <v>9.8158816553994596E-2</v>
      </c>
      <c r="V49" s="306">
        <v>412</v>
      </c>
      <c r="W49" s="432">
        <v>4.7489299185253362</v>
      </c>
      <c r="X49" s="305">
        <v>8.2366564493538477E-2</v>
      </c>
      <c r="Y49" s="306">
        <v>413</v>
      </c>
      <c r="Z49" s="432">
        <v>4.0152749126706802</v>
      </c>
      <c r="AA49" s="305">
        <v>9.8379410507666423E-2</v>
      </c>
      <c r="AB49" s="306">
        <v>399</v>
      </c>
      <c r="AC49" s="432">
        <v>4.2911153560455002</v>
      </c>
      <c r="AD49" s="305">
        <v>7.9301367246716756E-2</v>
      </c>
      <c r="AE49" s="306">
        <v>411</v>
      </c>
      <c r="AF49" s="432">
        <v>3.2635432033973908</v>
      </c>
      <c r="AG49" s="305">
        <v>8.0874583489360247E-2</v>
      </c>
      <c r="AH49" s="306">
        <v>411</v>
      </c>
      <c r="AI49" s="432">
        <v>3.246359803477386</v>
      </c>
      <c r="AJ49" s="305">
        <v>9.9045248419362186E-2</v>
      </c>
      <c r="AK49" s="306">
        <v>410</v>
      </c>
      <c r="AL49" s="432">
        <v>3.5836134262640149</v>
      </c>
      <c r="AM49" s="305">
        <v>0.13150998749383061</v>
      </c>
      <c r="AN49" s="306">
        <v>413</v>
      </c>
      <c r="AO49" s="432">
        <v>3.8297535485416629</v>
      </c>
      <c r="AP49" s="305">
        <v>0.1227272883513387</v>
      </c>
      <c r="AQ49" s="306">
        <v>413</v>
      </c>
      <c r="AR49" s="432">
        <v>3.605191804171668</v>
      </c>
      <c r="AS49" s="305">
        <v>8.8486028514346088E-2</v>
      </c>
      <c r="AT49" s="307">
        <v>410</v>
      </c>
    </row>
    <row r="50" spans="1:46" ht="15" customHeight="1">
      <c r="A50" s="281" t="s">
        <v>97</v>
      </c>
      <c r="B50" s="433">
        <v>3.7354265922217351</v>
      </c>
      <c r="C50" s="310">
        <v>0.1219507123957715</v>
      </c>
      <c r="D50" s="311">
        <v>319</v>
      </c>
      <c r="E50" s="433">
        <v>4.5269932498871572</v>
      </c>
      <c r="F50" s="310">
        <v>0.1142301931396467</v>
      </c>
      <c r="G50" s="311">
        <v>314</v>
      </c>
      <c r="H50" s="433">
        <v>3.564078934261989</v>
      </c>
      <c r="I50" s="310">
        <v>0.14407976747081361</v>
      </c>
      <c r="J50" s="311">
        <v>305</v>
      </c>
      <c r="K50" s="433">
        <v>3.5699888009825802</v>
      </c>
      <c r="L50" s="310">
        <v>0.13670151063960401</v>
      </c>
      <c r="M50" s="311">
        <v>316</v>
      </c>
      <c r="N50" s="433">
        <v>2.8351459634009402</v>
      </c>
      <c r="O50" s="310">
        <v>0.1237484852514098</v>
      </c>
      <c r="P50" s="311">
        <v>309</v>
      </c>
      <c r="Q50" s="433">
        <v>2.3683890272346622</v>
      </c>
      <c r="R50" s="310">
        <v>0.1115581894884216</v>
      </c>
      <c r="S50" s="311">
        <v>308</v>
      </c>
      <c r="T50" s="433">
        <v>4.332882256342323</v>
      </c>
      <c r="U50" s="310">
        <v>0.12634170218564289</v>
      </c>
      <c r="V50" s="311">
        <v>311</v>
      </c>
      <c r="W50" s="433">
        <v>4.5700691343860109</v>
      </c>
      <c r="X50" s="310">
        <v>0.1247304458238634</v>
      </c>
      <c r="Y50" s="311">
        <v>318</v>
      </c>
      <c r="Z50" s="433">
        <v>3.9282199745927859</v>
      </c>
      <c r="AA50" s="310">
        <v>0.13112679460578219</v>
      </c>
      <c r="AB50" s="311">
        <v>306</v>
      </c>
      <c r="AC50" s="433">
        <v>3.836750235759093</v>
      </c>
      <c r="AD50" s="310">
        <v>0.1075251439382935</v>
      </c>
      <c r="AE50" s="311">
        <v>314</v>
      </c>
      <c r="AF50" s="433">
        <v>3.030229147744556</v>
      </c>
      <c r="AG50" s="310">
        <v>0.11426677438097679</v>
      </c>
      <c r="AH50" s="311">
        <v>308</v>
      </c>
      <c r="AI50" s="433">
        <v>2.8265792684645299</v>
      </c>
      <c r="AJ50" s="310">
        <v>0.1191828098251865</v>
      </c>
      <c r="AK50" s="311">
        <v>314</v>
      </c>
      <c r="AL50" s="433">
        <v>3.2390982439203708</v>
      </c>
      <c r="AM50" s="310">
        <v>0.18292202551481279</v>
      </c>
      <c r="AN50" s="311">
        <v>316</v>
      </c>
      <c r="AO50" s="433">
        <v>3.665395729861749</v>
      </c>
      <c r="AP50" s="310">
        <v>0.16013006463354329</v>
      </c>
      <c r="AQ50" s="311">
        <v>316</v>
      </c>
      <c r="AR50" s="433">
        <v>3.680590212476313</v>
      </c>
      <c r="AS50" s="310">
        <v>0.1389357862396971</v>
      </c>
      <c r="AT50" s="312">
        <v>314</v>
      </c>
    </row>
    <row r="51" spans="1:46" ht="15" customHeight="1">
      <c r="A51" s="276" t="s">
        <v>98</v>
      </c>
      <c r="B51" s="432">
        <v>3.9543892181155851</v>
      </c>
      <c r="C51" s="305">
        <v>8.316935552855674E-2</v>
      </c>
      <c r="D51" s="306">
        <v>401</v>
      </c>
      <c r="E51" s="432">
        <v>4.7784506868978998</v>
      </c>
      <c r="F51" s="305">
        <v>7.3968796301768613E-2</v>
      </c>
      <c r="G51" s="306">
        <v>403</v>
      </c>
      <c r="H51" s="432">
        <v>3.4589778377910281</v>
      </c>
      <c r="I51" s="305">
        <v>9.5232149091593332E-2</v>
      </c>
      <c r="J51" s="306">
        <v>396</v>
      </c>
      <c r="K51" s="432">
        <v>3.7981243908973612</v>
      </c>
      <c r="L51" s="305">
        <v>9.9882649731225168E-2</v>
      </c>
      <c r="M51" s="306">
        <v>398</v>
      </c>
      <c r="N51" s="432">
        <v>2.8383199509941761</v>
      </c>
      <c r="O51" s="305">
        <v>9.8317059543897523E-2</v>
      </c>
      <c r="P51" s="306">
        <v>397</v>
      </c>
      <c r="Q51" s="432">
        <v>2.5568031763342711</v>
      </c>
      <c r="R51" s="305">
        <v>8.1698280179668445E-2</v>
      </c>
      <c r="S51" s="306">
        <v>388</v>
      </c>
      <c r="T51" s="432">
        <v>4.2348496359321954</v>
      </c>
      <c r="U51" s="305">
        <v>9.5912242986453997E-2</v>
      </c>
      <c r="V51" s="306">
        <v>399</v>
      </c>
      <c r="W51" s="432">
        <v>4.2496348580262406</v>
      </c>
      <c r="X51" s="305">
        <v>8.9647776007897778E-2</v>
      </c>
      <c r="Y51" s="306">
        <v>403</v>
      </c>
      <c r="Z51" s="432">
        <v>3.9419366862939591</v>
      </c>
      <c r="AA51" s="305">
        <v>9.7012025840586047E-2</v>
      </c>
      <c r="AB51" s="306">
        <v>397</v>
      </c>
      <c r="AC51" s="432">
        <v>4.3418173559391144</v>
      </c>
      <c r="AD51" s="305">
        <v>8.1072269913898903E-2</v>
      </c>
      <c r="AE51" s="306">
        <v>401</v>
      </c>
      <c r="AF51" s="432">
        <v>3.1807871193729929</v>
      </c>
      <c r="AG51" s="305">
        <v>7.9434906348281625E-2</v>
      </c>
      <c r="AH51" s="306">
        <v>400</v>
      </c>
      <c r="AI51" s="432">
        <v>2.9265178160275171</v>
      </c>
      <c r="AJ51" s="305">
        <v>9.7365334936835371E-2</v>
      </c>
      <c r="AK51" s="306">
        <v>400</v>
      </c>
      <c r="AL51" s="432">
        <v>3.5546223339250909</v>
      </c>
      <c r="AM51" s="305">
        <v>0.12663973718119001</v>
      </c>
      <c r="AN51" s="306">
        <v>401</v>
      </c>
      <c r="AO51" s="432">
        <v>3.646581751550058</v>
      </c>
      <c r="AP51" s="305">
        <v>0.1184200655518354</v>
      </c>
      <c r="AQ51" s="306">
        <v>403</v>
      </c>
      <c r="AR51" s="432">
        <v>4.0323395191258218</v>
      </c>
      <c r="AS51" s="305">
        <v>9.9548944238160117E-2</v>
      </c>
      <c r="AT51" s="307">
        <v>396</v>
      </c>
    </row>
    <row r="52" spans="1:46" ht="15" customHeight="1" thickBot="1">
      <c r="A52" s="286" t="s">
        <v>99</v>
      </c>
      <c r="B52" s="434">
        <v>3.9713604959203122</v>
      </c>
      <c r="C52" s="320">
        <v>9.9461640619506145E-2</v>
      </c>
      <c r="D52" s="321">
        <v>365</v>
      </c>
      <c r="E52" s="434">
        <v>4.5697610686877264</v>
      </c>
      <c r="F52" s="320">
        <v>8.7601253145418514E-2</v>
      </c>
      <c r="G52" s="321">
        <v>367</v>
      </c>
      <c r="H52" s="434">
        <v>3.5586240459499252</v>
      </c>
      <c r="I52" s="320">
        <v>0.1068679931638121</v>
      </c>
      <c r="J52" s="321">
        <v>362</v>
      </c>
      <c r="K52" s="434">
        <v>3.6633151930997911</v>
      </c>
      <c r="L52" s="320">
        <v>0.1151668134176759</v>
      </c>
      <c r="M52" s="321">
        <v>366</v>
      </c>
      <c r="N52" s="434">
        <v>2.7847420940024521</v>
      </c>
      <c r="O52" s="320">
        <v>0.110154580619672</v>
      </c>
      <c r="P52" s="321">
        <v>360</v>
      </c>
      <c r="Q52" s="434">
        <v>2.4482471473502749</v>
      </c>
      <c r="R52" s="320">
        <v>9.0180435456086047E-2</v>
      </c>
      <c r="S52" s="321">
        <v>354</v>
      </c>
      <c r="T52" s="434">
        <v>4.4596799330779469</v>
      </c>
      <c r="U52" s="320">
        <v>0.1123185818488299</v>
      </c>
      <c r="V52" s="321">
        <v>368</v>
      </c>
      <c r="W52" s="434">
        <v>4.6655281460175466</v>
      </c>
      <c r="X52" s="320">
        <v>0.1019316097515741</v>
      </c>
      <c r="Y52" s="321">
        <v>367</v>
      </c>
      <c r="Z52" s="434">
        <v>3.725107125895069</v>
      </c>
      <c r="AA52" s="320">
        <v>0.10508288073110721</v>
      </c>
      <c r="AB52" s="321">
        <v>359</v>
      </c>
      <c r="AC52" s="434">
        <v>4.1100465934943742</v>
      </c>
      <c r="AD52" s="320">
        <v>7.5229795915879236E-2</v>
      </c>
      <c r="AE52" s="321">
        <v>367</v>
      </c>
      <c r="AF52" s="434">
        <v>3.2504410148725889</v>
      </c>
      <c r="AG52" s="320">
        <v>8.5314017053782873E-2</v>
      </c>
      <c r="AH52" s="321">
        <v>367</v>
      </c>
      <c r="AI52" s="434">
        <v>3.2175468215535181</v>
      </c>
      <c r="AJ52" s="320">
        <v>0.10176691489004031</v>
      </c>
      <c r="AK52" s="321">
        <v>365</v>
      </c>
      <c r="AL52" s="434">
        <v>3.6326782682872771</v>
      </c>
      <c r="AM52" s="320">
        <v>0.17900429154548431</v>
      </c>
      <c r="AN52" s="321">
        <v>366</v>
      </c>
      <c r="AO52" s="434">
        <v>3.8190841070761579</v>
      </c>
      <c r="AP52" s="320">
        <v>0.1515902919592049</v>
      </c>
      <c r="AQ52" s="321">
        <v>366</v>
      </c>
      <c r="AR52" s="434">
        <v>3.9077133014706722</v>
      </c>
      <c r="AS52" s="320">
        <v>0.1005265189501874</v>
      </c>
      <c r="AT52" s="322">
        <v>366</v>
      </c>
    </row>
    <row r="53" spans="1:46" ht="15" customHeight="1">
      <c r="A53" s="291" t="s">
        <v>100</v>
      </c>
      <c r="B53" s="407">
        <v>3.8245596680034</v>
      </c>
      <c r="C53" s="333">
        <v>2.7856731140726839E-2</v>
      </c>
      <c r="D53" s="334">
        <v>5240</v>
      </c>
      <c r="E53" s="407">
        <v>4.5951376554494194</v>
      </c>
      <c r="F53" s="333">
        <v>2.415539598204439E-2</v>
      </c>
      <c r="G53" s="334">
        <v>5245</v>
      </c>
      <c r="H53" s="407">
        <v>3.3820472542237399</v>
      </c>
      <c r="I53" s="333">
        <v>2.99756667141899E-2</v>
      </c>
      <c r="J53" s="334">
        <v>5187</v>
      </c>
      <c r="K53" s="407">
        <v>3.851860792302682</v>
      </c>
      <c r="L53" s="333">
        <v>3.028051617365864E-2</v>
      </c>
      <c r="M53" s="334">
        <v>5225</v>
      </c>
      <c r="N53" s="407">
        <v>2.9804003869155911</v>
      </c>
      <c r="O53" s="333">
        <v>2.948495980251984E-2</v>
      </c>
      <c r="P53" s="334">
        <v>5186</v>
      </c>
      <c r="Q53" s="407">
        <v>2.672247654400802</v>
      </c>
      <c r="R53" s="333">
        <v>2.8058994290568479E-2</v>
      </c>
      <c r="S53" s="334">
        <v>5059</v>
      </c>
      <c r="T53" s="407">
        <v>4.5173638352565728</v>
      </c>
      <c r="U53" s="333">
        <v>2.735134277725761E-2</v>
      </c>
      <c r="V53" s="334">
        <v>5227</v>
      </c>
      <c r="W53" s="407">
        <v>3.8305085497393079</v>
      </c>
      <c r="X53" s="333">
        <v>2.9667625215004389E-2</v>
      </c>
      <c r="Y53" s="334">
        <v>5255</v>
      </c>
      <c r="Z53" s="407">
        <v>3.715074109103826</v>
      </c>
      <c r="AA53" s="333">
        <v>2.9380959802216122E-2</v>
      </c>
      <c r="AB53" s="334">
        <v>5124</v>
      </c>
      <c r="AC53" s="407">
        <v>4.2312460168042803</v>
      </c>
      <c r="AD53" s="333">
        <v>2.3700335319543311E-2</v>
      </c>
      <c r="AE53" s="334">
        <v>5250</v>
      </c>
      <c r="AF53" s="407">
        <v>3.1097939100962848</v>
      </c>
      <c r="AG53" s="333">
        <v>2.2275406317509749E-2</v>
      </c>
      <c r="AH53" s="334">
        <v>5235</v>
      </c>
      <c r="AI53" s="407">
        <v>3.0284795802549431</v>
      </c>
      <c r="AJ53" s="333">
        <v>2.852952884384782E-2</v>
      </c>
      <c r="AK53" s="334">
        <v>5238</v>
      </c>
      <c r="AL53" s="407">
        <v>3.6171962649064011</v>
      </c>
      <c r="AM53" s="333">
        <v>4.0047699755221058E-2</v>
      </c>
      <c r="AN53" s="334">
        <v>5257</v>
      </c>
      <c r="AO53" s="407">
        <v>3.7269471726349721</v>
      </c>
      <c r="AP53" s="333">
        <v>3.7603864651181207E-2</v>
      </c>
      <c r="AQ53" s="334">
        <v>5266</v>
      </c>
      <c r="AR53" s="407">
        <v>4.0031582447795211</v>
      </c>
      <c r="AS53" s="333">
        <v>2.8925938089140801E-2</v>
      </c>
      <c r="AT53" s="335">
        <v>5228</v>
      </c>
    </row>
    <row r="54" spans="1:46" ht="15" customHeight="1">
      <c r="A54" s="291" t="s">
        <v>101</v>
      </c>
      <c r="B54" s="407">
        <v>3.9771310843995531</v>
      </c>
      <c r="C54" s="333">
        <v>4.7712081688245603E-2</v>
      </c>
      <c r="D54" s="334">
        <v>1956</v>
      </c>
      <c r="E54" s="407">
        <v>4.6926757861025328</v>
      </c>
      <c r="F54" s="333">
        <v>4.2440692410031483E-2</v>
      </c>
      <c r="G54" s="334">
        <v>1961</v>
      </c>
      <c r="H54" s="407">
        <v>3.6965435531249469</v>
      </c>
      <c r="I54" s="333">
        <v>5.1398739280421747E-2</v>
      </c>
      <c r="J54" s="334">
        <v>1931</v>
      </c>
      <c r="K54" s="407">
        <v>3.7457556407830608</v>
      </c>
      <c r="L54" s="333">
        <v>5.1275444951475048E-2</v>
      </c>
      <c r="M54" s="334">
        <v>1956</v>
      </c>
      <c r="N54" s="407">
        <v>2.8875200377496779</v>
      </c>
      <c r="O54" s="333">
        <v>5.0619397946703268E-2</v>
      </c>
      <c r="P54" s="334">
        <v>1929</v>
      </c>
      <c r="Q54" s="407">
        <v>2.566558196789877</v>
      </c>
      <c r="R54" s="333">
        <v>4.6928034425865461E-2</v>
      </c>
      <c r="S54" s="334">
        <v>1891</v>
      </c>
      <c r="T54" s="407">
        <v>4.3937409112228876</v>
      </c>
      <c r="U54" s="333">
        <v>5.335357260291524E-2</v>
      </c>
      <c r="V54" s="334">
        <v>1947</v>
      </c>
      <c r="W54" s="407">
        <v>4.5592498332116671</v>
      </c>
      <c r="X54" s="333">
        <v>4.4012162310775663E-2</v>
      </c>
      <c r="Y54" s="334">
        <v>1958</v>
      </c>
      <c r="Z54" s="407">
        <v>4.0213443202471213</v>
      </c>
      <c r="AA54" s="333">
        <v>5.0865005295182161E-2</v>
      </c>
      <c r="AB54" s="334">
        <v>1903</v>
      </c>
      <c r="AC54" s="407">
        <v>4.137075216833864</v>
      </c>
      <c r="AD54" s="333">
        <v>4.3637964744039623E-2</v>
      </c>
      <c r="AE54" s="334">
        <v>1954</v>
      </c>
      <c r="AF54" s="407">
        <v>3.1704276602393779</v>
      </c>
      <c r="AG54" s="333">
        <v>4.0374493809636647E-2</v>
      </c>
      <c r="AH54" s="334">
        <v>1950</v>
      </c>
      <c r="AI54" s="407">
        <v>3.1692491919729791</v>
      </c>
      <c r="AJ54" s="333">
        <v>5.0492296480125758E-2</v>
      </c>
      <c r="AK54" s="334">
        <v>1955</v>
      </c>
      <c r="AL54" s="407">
        <v>3.594227248967504</v>
      </c>
      <c r="AM54" s="333">
        <v>6.9008447973742226E-2</v>
      </c>
      <c r="AN54" s="334">
        <v>1959</v>
      </c>
      <c r="AO54" s="407">
        <v>3.75152377965308</v>
      </c>
      <c r="AP54" s="333">
        <v>6.2201120286947159E-2</v>
      </c>
      <c r="AQ54" s="334">
        <v>1961</v>
      </c>
      <c r="AR54" s="407">
        <v>3.6107917768924049</v>
      </c>
      <c r="AS54" s="333">
        <v>5.1414844137420958E-2</v>
      </c>
      <c r="AT54" s="335">
        <v>1956</v>
      </c>
    </row>
    <row r="55" spans="1:46" ht="15" customHeight="1">
      <c r="A55" s="296" t="s">
        <v>102</v>
      </c>
      <c r="B55" s="412">
        <v>3.8539296383955368</v>
      </c>
      <c r="C55" s="325">
        <v>2.4293448285049139E-2</v>
      </c>
      <c r="D55" s="326">
        <v>7196</v>
      </c>
      <c r="E55" s="412">
        <v>4.6139346529015279</v>
      </c>
      <c r="F55" s="325">
        <v>2.1150561770644678E-2</v>
      </c>
      <c r="G55" s="326">
        <v>7206</v>
      </c>
      <c r="H55" s="412">
        <v>3.4424534241724771</v>
      </c>
      <c r="I55" s="325">
        <v>2.619323531403743E-2</v>
      </c>
      <c r="J55" s="326">
        <v>7118</v>
      </c>
      <c r="K55" s="412">
        <v>3.8314034396145469</v>
      </c>
      <c r="L55" s="325">
        <v>2.6390835894186108E-2</v>
      </c>
      <c r="M55" s="326">
        <v>7181</v>
      </c>
      <c r="N55" s="412">
        <v>2.9625533140377311</v>
      </c>
      <c r="O55" s="325">
        <v>2.5739117465805528E-2</v>
      </c>
      <c r="P55" s="326">
        <v>7115</v>
      </c>
      <c r="Q55" s="412">
        <v>2.6519009858566229</v>
      </c>
      <c r="R55" s="325">
        <v>2.4407181486028079E-2</v>
      </c>
      <c r="S55" s="326">
        <v>6950</v>
      </c>
      <c r="T55" s="412">
        <v>4.4936073064749946</v>
      </c>
      <c r="U55" s="325">
        <v>2.4375843091400479E-2</v>
      </c>
      <c r="V55" s="326">
        <v>7174</v>
      </c>
      <c r="W55" s="412">
        <v>3.9706652590710818</v>
      </c>
      <c r="X55" s="325">
        <v>2.5667443703570929E-2</v>
      </c>
      <c r="Y55" s="326">
        <v>7213</v>
      </c>
      <c r="Z55" s="412">
        <v>3.7737747499697321</v>
      </c>
      <c r="AA55" s="325">
        <v>2.5665212552982E-2</v>
      </c>
      <c r="AB55" s="326">
        <v>7027</v>
      </c>
      <c r="AC55" s="412">
        <v>4.2131468722893013</v>
      </c>
      <c r="AD55" s="325">
        <v>2.09289749800474E-2</v>
      </c>
      <c r="AE55" s="326">
        <v>7204</v>
      </c>
      <c r="AF55" s="412">
        <v>3.121442367224875</v>
      </c>
      <c r="AG55" s="325">
        <v>1.9587349953042361E-2</v>
      </c>
      <c r="AH55" s="326">
        <v>7185</v>
      </c>
      <c r="AI55" s="412">
        <v>3.0555936399525692</v>
      </c>
      <c r="AJ55" s="325">
        <v>2.4984351442155179E-2</v>
      </c>
      <c r="AK55" s="326">
        <v>7193</v>
      </c>
      <c r="AL55" s="412">
        <v>3.6127826279817659</v>
      </c>
      <c r="AM55" s="325">
        <v>3.4970105682187502E-2</v>
      </c>
      <c r="AN55" s="326">
        <v>7216</v>
      </c>
      <c r="AO55" s="412">
        <v>3.7316759223484608</v>
      </c>
      <c r="AP55" s="325">
        <v>3.2634771486508792E-2</v>
      </c>
      <c r="AQ55" s="326">
        <v>7227</v>
      </c>
      <c r="AR55" s="412">
        <v>3.9274778388805611</v>
      </c>
      <c r="AS55" s="325">
        <v>2.5675009809909759E-2</v>
      </c>
      <c r="AT55" s="327">
        <v>7184</v>
      </c>
    </row>
    <row r="56" spans="1:46" ht="15" customHeight="1">
      <c r="A56" s="1159" t="s">
        <v>236</v>
      </c>
      <c r="B56" s="1159" t="s">
        <v>237</v>
      </c>
      <c r="C56" s="1159" t="s">
        <v>237</v>
      </c>
      <c r="D56" s="1159" t="s">
        <v>237</v>
      </c>
      <c r="E56" s="1159" t="s">
        <v>237</v>
      </c>
      <c r="F56" s="1159" t="s">
        <v>237</v>
      </c>
      <c r="G56" s="1159" t="s">
        <v>237</v>
      </c>
      <c r="H56" s="1159" t="s">
        <v>237</v>
      </c>
      <c r="I56" s="1159" t="s">
        <v>237</v>
      </c>
      <c r="J56" s="1159" t="s">
        <v>237</v>
      </c>
      <c r="K56" s="1159" t="s">
        <v>237</v>
      </c>
      <c r="L56" s="1159" t="s">
        <v>237</v>
      </c>
      <c r="M56" s="1159" t="s">
        <v>237</v>
      </c>
      <c r="N56" s="1159" t="s">
        <v>237</v>
      </c>
      <c r="O56" s="1159" t="s">
        <v>237</v>
      </c>
      <c r="P56" s="1159" t="s">
        <v>237</v>
      </c>
      <c r="Q56" s="1159" t="s">
        <v>237</v>
      </c>
      <c r="R56" s="1159" t="s">
        <v>237</v>
      </c>
      <c r="S56" s="1159" t="s">
        <v>237</v>
      </c>
      <c r="T56" s="1159" t="s">
        <v>237</v>
      </c>
      <c r="U56" s="1159" t="s">
        <v>237</v>
      </c>
      <c r="V56" s="1159" t="s">
        <v>237</v>
      </c>
      <c r="W56" s="1159" t="s">
        <v>237</v>
      </c>
      <c r="X56" s="1159" t="s">
        <v>237</v>
      </c>
      <c r="Y56" s="1159" t="s">
        <v>237</v>
      </c>
      <c r="Z56" s="1159" t="s">
        <v>237</v>
      </c>
      <c r="AA56" s="1159" t="s">
        <v>237</v>
      </c>
      <c r="AB56" s="1159" t="s">
        <v>237</v>
      </c>
      <c r="AC56" s="1159" t="s">
        <v>237</v>
      </c>
      <c r="AD56" s="1159" t="s">
        <v>237</v>
      </c>
      <c r="AE56" s="1159" t="s">
        <v>237</v>
      </c>
      <c r="AF56" s="1159" t="s">
        <v>237</v>
      </c>
      <c r="AG56" s="1159" t="s">
        <v>237</v>
      </c>
      <c r="AH56" s="1159" t="s">
        <v>237</v>
      </c>
      <c r="AI56" s="1159" t="s">
        <v>237</v>
      </c>
      <c r="AJ56" s="1159" t="s">
        <v>237</v>
      </c>
      <c r="AK56" s="1159" t="s">
        <v>237</v>
      </c>
      <c r="AL56" s="1159" t="s">
        <v>237</v>
      </c>
      <c r="AM56" s="1159" t="s">
        <v>237</v>
      </c>
      <c r="AN56" s="1159" t="s">
        <v>237</v>
      </c>
      <c r="AO56" s="1159" t="s">
        <v>237</v>
      </c>
      <c r="AP56" s="1159" t="s">
        <v>237</v>
      </c>
      <c r="AQ56" s="1159" t="s">
        <v>237</v>
      </c>
      <c r="AR56" s="1159" t="s">
        <v>237</v>
      </c>
      <c r="AS56" s="1159" t="s">
        <v>237</v>
      </c>
      <c r="AT56" s="1159" t="s">
        <v>237</v>
      </c>
    </row>
    <row r="57" spans="1:46" ht="15" customHeight="1">
      <c r="A57" s="1159" t="s">
        <v>482</v>
      </c>
      <c r="B57" s="1159"/>
      <c r="C57" s="1159"/>
      <c r="D57" s="1159"/>
      <c r="E57" s="1159"/>
      <c r="F57" s="1159"/>
      <c r="G57" s="1159"/>
      <c r="H57" s="1159"/>
      <c r="I57" s="1159"/>
      <c r="J57" s="1159"/>
      <c r="K57" s="1159"/>
      <c r="L57" s="1159"/>
      <c r="M57" s="1159"/>
      <c r="N57" s="1159"/>
      <c r="O57" s="1159"/>
      <c r="P57" s="1159"/>
      <c r="Q57" s="1159"/>
      <c r="R57" s="1159"/>
      <c r="S57" s="1159"/>
      <c r="T57" s="1159"/>
      <c r="U57" s="1159"/>
      <c r="V57" s="1159"/>
      <c r="W57" s="1159"/>
      <c r="X57" s="1159"/>
      <c r="Y57" s="1159"/>
      <c r="Z57" s="1159"/>
      <c r="AA57" s="1159"/>
      <c r="AB57" s="1159"/>
      <c r="AC57" s="1159"/>
      <c r="AD57" s="1159"/>
      <c r="AE57" s="1159"/>
      <c r="AF57" s="1159"/>
      <c r="AG57" s="1159"/>
      <c r="AH57" s="1159"/>
      <c r="AI57" s="1159"/>
      <c r="AJ57" s="1159"/>
      <c r="AK57" s="1159"/>
      <c r="AL57" s="1159"/>
      <c r="AM57" s="1159"/>
      <c r="AN57" s="1159"/>
      <c r="AO57" s="1159"/>
      <c r="AP57" s="1159"/>
      <c r="AQ57" s="1159"/>
      <c r="AR57" s="1159"/>
      <c r="AS57" s="1159"/>
      <c r="AT57" s="1159"/>
    </row>
    <row r="58" spans="1:46" ht="15" customHeight="1">
      <c r="A58" s="1159" t="s">
        <v>239</v>
      </c>
      <c r="B58" s="1159" t="s">
        <v>239</v>
      </c>
      <c r="C58" s="1159" t="s">
        <v>239</v>
      </c>
      <c r="D58" s="1159" t="s">
        <v>239</v>
      </c>
      <c r="E58" s="1159" t="s">
        <v>239</v>
      </c>
      <c r="F58" s="1159" t="s">
        <v>239</v>
      </c>
      <c r="G58" s="1159" t="s">
        <v>239</v>
      </c>
      <c r="H58" s="1159" t="s">
        <v>239</v>
      </c>
      <c r="I58" s="1159" t="s">
        <v>239</v>
      </c>
      <c r="J58" s="1159" t="s">
        <v>239</v>
      </c>
      <c r="K58" s="1159" t="s">
        <v>239</v>
      </c>
      <c r="L58" s="1159" t="s">
        <v>239</v>
      </c>
      <c r="M58" s="1159" t="s">
        <v>239</v>
      </c>
      <c r="N58" s="1159" t="s">
        <v>239</v>
      </c>
      <c r="O58" s="1159" t="s">
        <v>239</v>
      </c>
      <c r="P58" s="1159" t="s">
        <v>239</v>
      </c>
      <c r="Q58" s="1159" t="s">
        <v>239</v>
      </c>
      <c r="R58" s="1159" t="s">
        <v>239</v>
      </c>
      <c r="S58" s="1159" t="s">
        <v>239</v>
      </c>
      <c r="T58" s="1159" t="s">
        <v>239</v>
      </c>
      <c r="U58" s="1159" t="s">
        <v>239</v>
      </c>
      <c r="V58" s="1159" t="s">
        <v>239</v>
      </c>
      <c r="W58" s="1159" t="s">
        <v>239</v>
      </c>
      <c r="X58" s="1159" t="s">
        <v>239</v>
      </c>
      <c r="Y58" s="1159" t="s">
        <v>239</v>
      </c>
      <c r="Z58" s="1159" t="s">
        <v>239</v>
      </c>
      <c r="AA58" s="1159" t="s">
        <v>239</v>
      </c>
      <c r="AB58" s="1159" t="s">
        <v>239</v>
      </c>
      <c r="AC58" s="1159" t="s">
        <v>239</v>
      </c>
      <c r="AD58" s="1159" t="s">
        <v>239</v>
      </c>
      <c r="AE58" s="1159" t="s">
        <v>239</v>
      </c>
      <c r="AF58" s="1159" t="s">
        <v>239</v>
      </c>
      <c r="AG58" s="1159" t="s">
        <v>239</v>
      </c>
      <c r="AH58" s="1159" t="s">
        <v>239</v>
      </c>
      <c r="AI58" s="1159" t="s">
        <v>239</v>
      </c>
      <c r="AJ58" s="1159" t="s">
        <v>239</v>
      </c>
      <c r="AK58" s="1159" t="s">
        <v>239</v>
      </c>
      <c r="AL58" s="1159" t="s">
        <v>239</v>
      </c>
      <c r="AM58" s="1159" t="s">
        <v>239</v>
      </c>
      <c r="AN58" s="1159" t="s">
        <v>239</v>
      </c>
      <c r="AO58" s="1159" t="s">
        <v>239</v>
      </c>
      <c r="AP58" s="1159" t="s">
        <v>239</v>
      </c>
      <c r="AQ58" s="1159" t="s">
        <v>239</v>
      </c>
      <c r="AR58" s="1159" t="s">
        <v>239</v>
      </c>
      <c r="AS58" s="1159" t="s">
        <v>239</v>
      </c>
      <c r="AT58" s="1159" t="s">
        <v>239</v>
      </c>
    </row>
  </sheetData>
  <mergeCells count="42">
    <mergeCell ref="A56:AT56"/>
    <mergeCell ref="A57:AT57"/>
    <mergeCell ref="A58:AT58"/>
    <mergeCell ref="AC35:AE35"/>
    <mergeCell ref="AF35:AH35"/>
    <mergeCell ref="AI35:AK35"/>
    <mergeCell ref="AL35:AN35"/>
    <mergeCell ref="AO35:AQ35"/>
    <mergeCell ref="AR35:AT35"/>
    <mergeCell ref="A34:AT34"/>
    <mergeCell ref="B35:D35"/>
    <mergeCell ref="E35:G35"/>
    <mergeCell ref="H35:J35"/>
    <mergeCell ref="K35:M35"/>
    <mergeCell ref="N35:P35"/>
    <mergeCell ref="Q35:S35"/>
    <mergeCell ref="T35:V35"/>
    <mergeCell ref="W35:Y35"/>
    <mergeCell ref="Z35:AB35"/>
    <mergeCell ref="A35:A36"/>
    <mergeCell ref="A28:AT28"/>
    <mergeCell ref="A29:AT29"/>
    <mergeCell ref="A30:AT30"/>
    <mergeCell ref="A3:AT3"/>
    <mergeCell ref="A6:AT6"/>
    <mergeCell ref="A7:A8"/>
    <mergeCell ref="A32:AT32"/>
    <mergeCell ref="Z7:AB7"/>
    <mergeCell ref="AC7:AE7"/>
    <mergeCell ref="AF7:AH7"/>
    <mergeCell ref="AI7:AK7"/>
    <mergeCell ref="AL7:AN7"/>
    <mergeCell ref="AO7:AQ7"/>
    <mergeCell ref="B7:D7"/>
    <mergeCell ref="E7:G7"/>
    <mergeCell ref="H7:J7"/>
    <mergeCell ref="K7:M7"/>
    <mergeCell ref="N7:P7"/>
    <mergeCell ref="Q7:S7"/>
    <mergeCell ref="T7:V7"/>
    <mergeCell ref="W7:Y7"/>
    <mergeCell ref="AR7:AT7"/>
  </mergeCells>
  <hyperlinks>
    <hyperlink ref="A1" location="Inhalt!A1" display="Zurück zum Inhalt" xr:uid="{00000000-0004-0000-2300-000000000000}"/>
  </hyperlinks>
  <pageMargins left="0.7" right="0.7" top="0.78740157499999996" bottom="0.78740157499999996"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Tabelle32"/>
  <dimension ref="A1:AT60"/>
  <sheetViews>
    <sheetView zoomScale="80" zoomScaleNormal="80" workbookViewId="0">
      <pane xSplit="1" topLeftCell="B1" activePane="topRight" state="frozen"/>
      <selection pane="topRight"/>
    </sheetView>
  </sheetViews>
  <sheetFormatPr baseColWidth="10" defaultColWidth="11" defaultRowHeight="15"/>
  <cols>
    <col min="1" max="1" width="23.5" style="583" customWidth="1"/>
    <col min="2" max="16" width="11.125" style="583" customWidth="1"/>
    <col min="17" max="16384" width="11" style="583"/>
  </cols>
  <sheetData>
    <row r="1" spans="1:46" ht="14.25" customHeight="1">
      <c r="A1" s="488" t="s">
        <v>688</v>
      </c>
    </row>
    <row r="3" spans="1:46" s="596" customFormat="1" ht="24" customHeight="1">
      <c r="A3" s="1156">
        <v>2022</v>
      </c>
      <c r="B3" s="1156"/>
      <c r="C3" s="1156"/>
      <c r="D3" s="1156"/>
      <c r="E3" s="1156"/>
      <c r="F3" s="1156"/>
      <c r="G3" s="1156"/>
      <c r="H3" s="1156"/>
      <c r="I3" s="1156"/>
      <c r="J3" s="1156"/>
      <c r="K3" s="1156"/>
      <c r="L3" s="1156"/>
      <c r="M3" s="1156"/>
      <c r="N3" s="1156"/>
      <c r="O3" s="1156"/>
      <c r="P3" s="1156"/>
      <c r="Q3" s="344"/>
      <c r="R3" s="344"/>
      <c r="S3" s="344"/>
      <c r="T3" s="344"/>
      <c r="U3" s="344"/>
      <c r="V3" s="344"/>
      <c r="W3" s="344"/>
      <c r="X3" s="344"/>
      <c r="Y3" s="344"/>
      <c r="Z3" s="344"/>
      <c r="AA3" s="344"/>
      <c r="AB3" s="344"/>
      <c r="AC3" s="344"/>
      <c r="AD3" s="344"/>
      <c r="AE3" s="344"/>
      <c r="AF3" s="344"/>
      <c r="AG3" s="344"/>
      <c r="AH3" s="344"/>
      <c r="AI3" s="344"/>
      <c r="AJ3" s="344"/>
      <c r="AK3" s="344"/>
      <c r="AL3" s="344"/>
      <c r="AM3" s="344"/>
      <c r="AN3" s="344"/>
      <c r="AO3" s="344"/>
      <c r="AP3" s="344"/>
      <c r="AQ3" s="344"/>
      <c r="AR3" s="344"/>
      <c r="AS3" s="344"/>
      <c r="AT3" s="344"/>
    </row>
    <row r="5" spans="1:46" ht="14.25" customHeight="1">
      <c r="A5" s="431"/>
    </row>
    <row r="6" spans="1:46" ht="15" customHeight="1">
      <c r="A6" s="1108" t="s">
        <v>496</v>
      </c>
      <c r="B6" s="1108"/>
      <c r="C6" s="1108"/>
      <c r="D6" s="1108"/>
      <c r="E6" s="1108"/>
      <c r="F6" s="1108"/>
      <c r="G6" s="1108"/>
      <c r="H6" s="1108"/>
      <c r="I6" s="1108"/>
      <c r="J6" s="1108"/>
      <c r="K6" s="1108"/>
      <c r="L6" s="1108"/>
      <c r="M6" s="1108"/>
      <c r="N6" s="1108"/>
      <c r="O6" s="1108"/>
      <c r="P6" s="1108"/>
    </row>
    <row r="7" spans="1:46" ht="37.5" customHeight="1" thickBot="1">
      <c r="A7" s="1164" t="s">
        <v>311</v>
      </c>
      <c r="B7" s="1157" t="s">
        <v>499</v>
      </c>
      <c r="C7" s="1157" t="s">
        <v>240</v>
      </c>
      <c r="D7" s="1157" t="s">
        <v>240</v>
      </c>
      <c r="E7" s="1157" t="s">
        <v>500</v>
      </c>
      <c r="F7" s="1157" t="s">
        <v>241</v>
      </c>
      <c r="G7" s="1157" t="s">
        <v>241</v>
      </c>
      <c r="H7" s="1157" t="s">
        <v>501</v>
      </c>
      <c r="I7" s="1157" t="s">
        <v>242</v>
      </c>
      <c r="J7" s="1157" t="s">
        <v>242</v>
      </c>
      <c r="K7" s="1157" t="s">
        <v>502</v>
      </c>
      <c r="L7" s="1157" t="s">
        <v>243</v>
      </c>
      <c r="M7" s="1157" t="s">
        <v>243</v>
      </c>
      <c r="N7" s="1157" t="s">
        <v>503</v>
      </c>
      <c r="O7" s="1157" t="s">
        <v>244</v>
      </c>
      <c r="P7" s="1163" t="s">
        <v>244</v>
      </c>
    </row>
    <row r="8" spans="1:46" ht="15" customHeight="1" thickBot="1">
      <c r="A8" s="1165" t="s">
        <v>311</v>
      </c>
      <c r="B8" s="72" t="s">
        <v>28</v>
      </c>
      <c r="C8" s="72" t="s">
        <v>82</v>
      </c>
      <c r="D8" s="73" t="s">
        <v>83</v>
      </c>
      <c r="E8" s="72" t="s">
        <v>28</v>
      </c>
      <c r="F8" s="72" t="s">
        <v>82</v>
      </c>
      <c r="G8" s="73" t="s">
        <v>83</v>
      </c>
      <c r="H8" s="72" t="s">
        <v>28</v>
      </c>
      <c r="I8" s="72" t="s">
        <v>82</v>
      </c>
      <c r="J8" s="73" t="s">
        <v>83</v>
      </c>
      <c r="K8" s="72" t="s">
        <v>28</v>
      </c>
      <c r="L8" s="72" t="s">
        <v>82</v>
      </c>
      <c r="M8" s="73" t="s">
        <v>83</v>
      </c>
      <c r="N8" s="72" t="s">
        <v>28</v>
      </c>
      <c r="O8" s="72" t="s">
        <v>82</v>
      </c>
      <c r="P8" s="72" t="s">
        <v>83</v>
      </c>
    </row>
    <row r="9" spans="1:46" ht="15" customHeight="1">
      <c r="A9" s="276" t="s">
        <v>84</v>
      </c>
      <c r="B9" s="432">
        <v>7.5999349618438696</v>
      </c>
      <c r="C9" s="305">
        <v>0.1045779060967809</v>
      </c>
      <c r="D9" s="306">
        <v>435</v>
      </c>
      <c r="E9" s="432">
        <v>7.5774781456303142</v>
      </c>
      <c r="F9" s="305">
        <v>0.12315708675222981</v>
      </c>
      <c r="G9" s="306">
        <v>434</v>
      </c>
      <c r="H9" s="432">
        <v>5.358507594632786</v>
      </c>
      <c r="I9" s="305">
        <v>0.14607153162125019</v>
      </c>
      <c r="J9" s="306">
        <v>435</v>
      </c>
      <c r="K9" s="432">
        <v>7.9615821593780289</v>
      </c>
      <c r="L9" s="305">
        <v>0.12701689866730381</v>
      </c>
      <c r="M9" s="306">
        <v>432</v>
      </c>
      <c r="N9" s="432">
        <v>6.55365175921487</v>
      </c>
      <c r="O9" s="305">
        <v>0.14426614649594599</v>
      </c>
      <c r="P9" s="307">
        <v>432</v>
      </c>
    </row>
    <row r="10" spans="1:46" ht="15" customHeight="1">
      <c r="A10" s="281" t="s">
        <v>85</v>
      </c>
      <c r="B10" s="433">
        <v>7.4238426001729563</v>
      </c>
      <c r="C10" s="310">
        <v>0.1274398418527323</v>
      </c>
      <c r="D10" s="311">
        <v>326</v>
      </c>
      <c r="E10" s="433">
        <v>7.7232684322888732</v>
      </c>
      <c r="F10" s="310">
        <v>0.12851104170903499</v>
      </c>
      <c r="G10" s="311">
        <v>325</v>
      </c>
      <c r="H10" s="433">
        <v>5.0064296597938682</v>
      </c>
      <c r="I10" s="310">
        <v>0.17288398295353191</v>
      </c>
      <c r="J10" s="311">
        <v>326</v>
      </c>
      <c r="K10" s="433">
        <v>8.0355539364611648</v>
      </c>
      <c r="L10" s="310">
        <v>0.145574740915799</v>
      </c>
      <c r="M10" s="311">
        <v>326</v>
      </c>
      <c r="N10" s="433">
        <v>6.5310911560146483</v>
      </c>
      <c r="O10" s="310">
        <v>0.16718695006960421</v>
      </c>
      <c r="P10" s="312">
        <v>326</v>
      </c>
    </row>
    <row r="11" spans="1:46" ht="15" customHeight="1">
      <c r="A11" s="276" t="s">
        <v>86</v>
      </c>
      <c r="B11" s="432">
        <v>7.6224502740270426</v>
      </c>
      <c r="C11" s="305">
        <v>0.101635574099287</v>
      </c>
      <c r="D11" s="306">
        <v>492</v>
      </c>
      <c r="E11" s="432">
        <v>7.6112562772361656</v>
      </c>
      <c r="F11" s="305">
        <v>0.1002807636400887</v>
      </c>
      <c r="G11" s="306">
        <v>492</v>
      </c>
      <c r="H11" s="432">
        <v>5.9840910442572879</v>
      </c>
      <c r="I11" s="305">
        <v>0.14743562268157781</v>
      </c>
      <c r="J11" s="306">
        <v>491</v>
      </c>
      <c r="K11" s="432">
        <v>7.9863971550269106</v>
      </c>
      <c r="L11" s="305">
        <v>0.1094837938664046</v>
      </c>
      <c r="M11" s="306">
        <v>486</v>
      </c>
      <c r="N11" s="432">
        <v>7.2124499957795738</v>
      </c>
      <c r="O11" s="305">
        <v>0.1326931629097732</v>
      </c>
      <c r="P11" s="307">
        <v>486</v>
      </c>
    </row>
    <row r="12" spans="1:46" ht="15" customHeight="1">
      <c r="A12" s="281" t="s">
        <v>87</v>
      </c>
      <c r="B12" s="433">
        <v>7.6315976080268157</v>
      </c>
      <c r="C12" s="310">
        <v>0.1147789908893974</v>
      </c>
      <c r="D12" s="311">
        <v>383</v>
      </c>
      <c r="E12" s="433">
        <v>7.4405448527776921</v>
      </c>
      <c r="F12" s="310">
        <v>0.1195284139529216</v>
      </c>
      <c r="G12" s="311">
        <v>384</v>
      </c>
      <c r="H12" s="433">
        <v>6.1159481638840516</v>
      </c>
      <c r="I12" s="310">
        <v>0.15719281543449951</v>
      </c>
      <c r="J12" s="311">
        <v>383</v>
      </c>
      <c r="K12" s="433">
        <v>7.9413768188057814</v>
      </c>
      <c r="L12" s="310">
        <v>0.12914536930315759</v>
      </c>
      <c r="M12" s="311">
        <v>382</v>
      </c>
      <c r="N12" s="433">
        <v>6.7240247051543944</v>
      </c>
      <c r="O12" s="310">
        <v>0.14938689544664821</v>
      </c>
      <c r="P12" s="312">
        <v>380</v>
      </c>
    </row>
    <row r="13" spans="1:46" ht="15" customHeight="1">
      <c r="A13" s="276" t="s">
        <v>88</v>
      </c>
      <c r="B13" s="432">
        <v>6.9577416862029891</v>
      </c>
      <c r="C13" s="305">
        <v>0.14767337095883881</v>
      </c>
      <c r="D13" s="306">
        <v>324</v>
      </c>
      <c r="E13" s="432">
        <v>7.2198985412943184</v>
      </c>
      <c r="F13" s="305">
        <v>0.13907699206674701</v>
      </c>
      <c r="G13" s="306">
        <v>325</v>
      </c>
      <c r="H13" s="432">
        <v>5.1421585342863017</v>
      </c>
      <c r="I13" s="305">
        <v>0.18331385625206251</v>
      </c>
      <c r="J13" s="306">
        <v>324</v>
      </c>
      <c r="K13" s="432">
        <v>6.9649482670969434</v>
      </c>
      <c r="L13" s="305">
        <v>0.20249877289857501</v>
      </c>
      <c r="M13" s="306">
        <v>320</v>
      </c>
      <c r="N13" s="432">
        <v>6.4852496035593843</v>
      </c>
      <c r="O13" s="305">
        <v>0.1658703590663084</v>
      </c>
      <c r="P13" s="307">
        <v>325</v>
      </c>
    </row>
    <row r="14" spans="1:46" ht="15" customHeight="1">
      <c r="A14" s="281" t="s">
        <v>89</v>
      </c>
      <c r="B14" s="433">
        <v>7.2470961782564327</v>
      </c>
      <c r="C14" s="310">
        <v>0.15019620045372101</v>
      </c>
      <c r="D14" s="311">
        <v>434</v>
      </c>
      <c r="E14" s="433">
        <v>7.6414897322233371</v>
      </c>
      <c r="F14" s="310">
        <v>0.1327649040174293</v>
      </c>
      <c r="G14" s="311">
        <v>437</v>
      </c>
      <c r="H14" s="433">
        <v>5.2642859180841901</v>
      </c>
      <c r="I14" s="310">
        <v>0.15490255068306111</v>
      </c>
      <c r="J14" s="311">
        <v>434</v>
      </c>
      <c r="K14" s="433">
        <v>7.0956572732943766</v>
      </c>
      <c r="L14" s="310">
        <v>0.17841912767170789</v>
      </c>
      <c r="M14" s="311">
        <v>433</v>
      </c>
      <c r="N14" s="433">
        <v>6.6509236776083096</v>
      </c>
      <c r="O14" s="310">
        <v>0.1562087478359914</v>
      </c>
      <c r="P14" s="312">
        <v>433</v>
      </c>
    </row>
    <row r="15" spans="1:46" ht="15" customHeight="1">
      <c r="A15" s="276" t="s">
        <v>90</v>
      </c>
      <c r="B15" s="432">
        <v>7.3471189675081252</v>
      </c>
      <c r="C15" s="305">
        <v>0.13175025530482321</v>
      </c>
      <c r="D15" s="306">
        <v>366</v>
      </c>
      <c r="E15" s="432">
        <v>7.4821059557267811</v>
      </c>
      <c r="F15" s="305">
        <v>0.12774763849120521</v>
      </c>
      <c r="G15" s="306">
        <v>366</v>
      </c>
      <c r="H15" s="432">
        <v>5.3337808049675761</v>
      </c>
      <c r="I15" s="305">
        <v>0.17362636219782079</v>
      </c>
      <c r="J15" s="306">
        <v>365</v>
      </c>
      <c r="K15" s="432">
        <v>7.9420065605853294</v>
      </c>
      <c r="L15" s="305">
        <v>0.14280691154481279</v>
      </c>
      <c r="M15" s="306">
        <v>366</v>
      </c>
      <c r="N15" s="432">
        <v>6.7217447195030369</v>
      </c>
      <c r="O15" s="305">
        <v>0.1645440824893889</v>
      </c>
      <c r="P15" s="307">
        <v>365</v>
      </c>
    </row>
    <row r="16" spans="1:46" ht="15" customHeight="1">
      <c r="A16" s="281" t="s">
        <v>91</v>
      </c>
      <c r="B16" s="433">
        <v>7.5614216676954431</v>
      </c>
      <c r="C16" s="310">
        <v>0.1011351443889337</v>
      </c>
      <c r="D16" s="311">
        <v>472</v>
      </c>
      <c r="E16" s="433">
        <v>7.1336707291182417</v>
      </c>
      <c r="F16" s="310">
        <v>0.14581845677600011</v>
      </c>
      <c r="G16" s="311">
        <v>473</v>
      </c>
      <c r="H16" s="433">
        <v>6.0061872425500056</v>
      </c>
      <c r="I16" s="310">
        <v>0.16730277769999541</v>
      </c>
      <c r="J16" s="311">
        <v>471</v>
      </c>
      <c r="K16" s="433">
        <v>7.7309454346763573</v>
      </c>
      <c r="L16" s="310">
        <v>0.13108660683290629</v>
      </c>
      <c r="M16" s="311">
        <v>468</v>
      </c>
      <c r="N16" s="433">
        <v>6.6393435278684434</v>
      </c>
      <c r="O16" s="310">
        <v>0.15770494641750599</v>
      </c>
      <c r="P16" s="312">
        <v>471</v>
      </c>
    </row>
    <row r="17" spans="1:46" ht="15" customHeight="1">
      <c r="A17" s="276" t="s">
        <v>92</v>
      </c>
      <c r="B17" s="432">
        <v>7.4791865042612953</v>
      </c>
      <c r="C17" s="305">
        <v>0.1133866562363576</v>
      </c>
      <c r="D17" s="306">
        <v>394</v>
      </c>
      <c r="E17" s="432">
        <v>7.3998041449548566</v>
      </c>
      <c r="F17" s="305">
        <v>0.12948988368479869</v>
      </c>
      <c r="G17" s="306">
        <v>394</v>
      </c>
      <c r="H17" s="432">
        <v>5.6016361526036702</v>
      </c>
      <c r="I17" s="305">
        <v>0.15485107684410021</v>
      </c>
      <c r="J17" s="306">
        <v>393</v>
      </c>
      <c r="K17" s="432">
        <v>7.5780876032059767</v>
      </c>
      <c r="L17" s="305">
        <v>0.13176132849910721</v>
      </c>
      <c r="M17" s="306">
        <v>393</v>
      </c>
      <c r="N17" s="432">
        <v>6.4347619659424238</v>
      </c>
      <c r="O17" s="305">
        <v>0.14038430364524199</v>
      </c>
      <c r="P17" s="307">
        <v>393</v>
      </c>
    </row>
    <row r="18" spans="1:46" ht="15" customHeight="1">
      <c r="A18" s="281" t="s">
        <v>93</v>
      </c>
      <c r="B18" s="433">
        <v>7.3968852597211674</v>
      </c>
      <c r="C18" s="310">
        <v>0.10183209569238889</v>
      </c>
      <c r="D18" s="311">
        <v>449</v>
      </c>
      <c r="E18" s="433">
        <v>7.5362340326972932</v>
      </c>
      <c r="F18" s="310">
        <v>0.1043186888679334</v>
      </c>
      <c r="G18" s="311">
        <v>451</v>
      </c>
      <c r="H18" s="433">
        <v>5.4298882340176204</v>
      </c>
      <c r="I18" s="310">
        <v>0.141703697599246</v>
      </c>
      <c r="J18" s="311">
        <v>449</v>
      </c>
      <c r="K18" s="433">
        <v>7.8990283836752484</v>
      </c>
      <c r="L18" s="310">
        <v>0.11172189863531851</v>
      </c>
      <c r="M18" s="311">
        <v>450</v>
      </c>
      <c r="N18" s="433">
        <v>6.8701503037092087</v>
      </c>
      <c r="O18" s="310">
        <v>0.1193722228443452</v>
      </c>
      <c r="P18" s="312">
        <v>450</v>
      </c>
    </row>
    <row r="19" spans="1:46" ht="15" customHeight="1">
      <c r="A19" s="276" t="s">
        <v>94</v>
      </c>
      <c r="B19" s="432">
        <v>6.7279162611088017</v>
      </c>
      <c r="C19" s="305">
        <v>0.13639336962259971</v>
      </c>
      <c r="D19" s="306">
        <v>415</v>
      </c>
      <c r="E19" s="432">
        <v>7.1984763419371163</v>
      </c>
      <c r="F19" s="305">
        <v>0.1325208089551968</v>
      </c>
      <c r="G19" s="306">
        <v>414</v>
      </c>
      <c r="H19" s="432">
        <v>4.9987654652317506</v>
      </c>
      <c r="I19" s="305">
        <v>0.15125730253377129</v>
      </c>
      <c r="J19" s="306">
        <v>413</v>
      </c>
      <c r="K19" s="432">
        <v>7.7135306826355112</v>
      </c>
      <c r="L19" s="305">
        <v>0.13765437476267631</v>
      </c>
      <c r="M19" s="306">
        <v>410</v>
      </c>
      <c r="N19" s="432">
        <v>6.3718743893047058</v>
      </c>
      <c r="O19" s="305">
        <v>0.13554271905037199</v>
      </c>
      <c r="P19" s="307">
        <v>414</v>
      </c>
    </row>
    <row r="20" spans="1:46" ht="15" customHeight="1">
      <c r="A20" s="281" t="s">
        <v>95</v>
      </c>
      <c r="B20" s="433">
        <v>6.7440533313429718</v>
      </c>
      <c r="C20" s="310">
        <v>0.14217340408714171</v>
      </c>
      <c r="D20" s="311">
        <v>333</v>
      </c>
      <c r="E20" s="433">
        <v>7.1194201886048836</v>
      </c>
      <c r="F20" s="310">
        <v>0.14963830493227959</v>
      </c>
      <c r="G20" s="311">
        <v>334</v>
      </c>
      <c r="H20" s="433">
        <v>5.6365821894177586</v>
      </c>
      <c r="I20" s="310">
        <v>0.15780976115058121</v>
      </c>
      <c r="J20" s="311">
        <v>334</v>
      </c>
      <c r="K20" s="433">
        <v>7.105891625275766</v>
      </c>
      <c r="L20" s="310">
        <v>0.17080163224152911</v>
      </c>
      <c r="M20" s="311">
        <v>331</v>
      </c>
      <c r="N20" s="433">
        <v>6.2840065788207253</v>
      </c>
      <c r="O20" s="310">
        <v>0.18849895279007209</v>
      </c>
      <c r="P20" s="312">
        <v>331</v>
      </c>
    </row>
    <row r="21" spans="1:46" ht="15" customHeight="1">
      <c r="A21" s="276" t="s">
        <v>96</v>
      </c>
      <c r="B21" s="432">
        <v>7.5571070505294653</v>
      </c>
      <c r="C21" s="305">
        <v>8.8661400203925558E-2</v>
      </c>
      <c r="D21" s="306">
        <v>541</v>
      </c>
      <c r="E21" s="432">
        <v>7.4122842737339507</v>
      </c>
      <c r="F21" s="305">
        <v>0.1011746119977391</v>
      </c>
      <c r="G21" s="306">
        <v>540</v>
      </c>
      <c r="H21" s="432">
        <v>6.1877954215207254</v>
      </c>
      <c r="I21" s="305">
        <v>0.13059643452694539</v>
      </c>
      <c r="J21" s="306">
        <v>543</v>
      </c>
      <c r="K21" s="432">
        <v>7.612265904393813</v>
      </c>
      <c r="L21" s="305">
        <v>0.1125637545756835</v>
      </c>
      <c r="M21" s="306">
        <v>543</v>
      </c>
      <c r="N21" s="432">
        <v>6.6585570660583508</v>
      </c>
      <c r="O21" s="305">
        <v>0.1322999882363731</v>
      </c>
      <c r="P21" s="307">
        <v>543</v>
      </c>
    </row>
    <row r="22" spans="1:46" ht="15" customHeight="1">
      <c r="A22" s="281" t="s">
        <v>97</v>
      </c>
      <c r="B22" s="433">
        <v>7.5261344535940324</v>
      </c>
      <c r="C22" s="310">
        <v>0.11391574446974501</v>
      </c>
      <c r="D22" s="311">
        <v>485</v>
      </c>
      <c r="E22" s="433">
        <v>7.1905655178093939</v>
      </c>
      <c r="F22" s="310">
        <v>0.1081641594436535</v>
      </c>
      <c r="G22" s="311">
        <v>482</v>
      </c>
      <c r="H22" s="433">
        <v>6.0357954884803613</v>
      </c>
      <c r="I22" s="310">
        <v>0.1297496682065907</v>
      </c>
      <c r="J22" s="311">
        <v>484</v>
      </c>
      <c r="K22" s="433">
        <v>7.9945048149293303</v>
      </c>
      <c r="L22" s="310">
        <v>0.12057699464242939</v>
      </c>
      <c r="M22" s="311">
        <v>484</v>
      </c>
      <c r="N22" s="433">
        <v>6.469883771770311</v>
      </c>
      <c r="O22" s="310">
        <v>0.1479760027690902</v>
      </c>
      <c r="P22" s="312">
        <v>481</v>
      </c>
    </row>
    <row r="23" spans="1:46" ht="15" customHeight="1">
      <c r="A23" s="276" t="s">
        <v>98</v>
      </c>
      <c r="B23" s="432">
        <v>7.3861246909031761</v>
      </c>
      <c r="C23" s="305">
        <v>0.1021975286330797</v>
      </c>
      <c r="D23" s="306">
        <v>581</v>
      </c>
      <c r="E23" s="432">
        <v>7.4483710067251767</v>
      </c>
      <c r="F23" s="305">
        <v>0.1130739767564659</v>
      </c>
      <c r="G23" s="306">
        <v>578</v>
      </c>
      <c r="H23" s="432">
        <v>5.3796930536163119</v>
      </c>
      <c r="I23" s="305">
        <v>0.13429369787408671</v>
      </c>
      <c r="J23" s="306">
        <v>580</v>
      </c>
      <c r="K23" s="432">
        <v>7.5791404622863459</v>
      </c>
      <c r="L23" s="305">
        <v>0.12892798661811061</v>
      </c>
      <c r="M23" s="306">
        <v>576</v>
      </c>
      <c r="N23" s="432">
        <v>6.3335872785968608</v>
      </c>
      <c r="O23" s="305">
        <v>0.15165236349613759</v>
      </c>
      <c r="P23" s="307">
        <v>577</v>
      </c>
    </row>
    <row r="24" spans="1:46" ht="15" customHeight="1" thickBot="1">
      <c r="A24" s="286" t="s">
        <v>99</v>
      </c>
      <c r="B24" s="434">
        <v>7.6813027624965864</v>
      </c>
      <c r="C24" s="320">
        <v>0.1168361802222062</v>
      </c>
      <c r="D24" s="321">
        <v>557</v>
      </c>
      <c r="E24" s="434">
        <v>7.3453632653769496</v>
      </c>
      <c r="F24" s="320">
        <v>0.12091509248230831</v>
      </c>
      <c r="G24" s="321">
        <v>558</v>
      </c>
      <c r="H24" s="434">
        <v>6.038845225477421</v>
      </c>
      <c r="I24" s="320">
        <v>0.134922899305356</v>
      </c>
      <c r="J24" s="321">
        <v>557</v>
      </c>
      <c r="K24" s="434">
        <v>7.9869090780511254</v>
      </c>
      <c r="L24" s="320">
        <v>0.11661735785435801</v>
      </c>
      <c r="M24" s="321">
        <v>556</v>
      </c>
      <c r="N24" s="434">
        <v>6.5403735953329374</v>
      </c>
      <c r="O24" s="320">
        <v>0.1366666033383751</v>
      </c>
      <c r="P24" s="322">
        <v>555</v>
      </c>
    </row>
    <row r="25" spans="1:46" ht="15" customHeight="1">
      <c r="A25" s="291" t="s">
        <v>100</v>
      </c>
      <c r="B25" s="407">
        <v>7.3800809365077047</v>
      </c>
      <c r="C25" s="333">
        <v>4.4323476409716213E-2</v>
      </c>
      <c r="D25" s="334">
        <v>4057</v>
      </c>
      <c r="E25" s="407">
        <v>7.5184907111936754</v>
      </c>
      <c r="F25" s="333">
        <v>4.6749307768237672E-2</v>
      </c>
      <c r="G25" s="334">
        <v>4058</v>
      </c>
      <c r="H25" s="407">
        <v>5.3232889661719351</v>
      </c>
      <c r="I25" s="333">
        <v>6.0360689730316712E-2</v>
      </c>
      <c r="J25" s="334">
        <v>4053</v>
      </c>
      <c r="K25" s="407">
        <v>7.8127412457169996</v>
      </c>
      <c r="L25" s="333">
        <v>5.0374428203031597E-2</v>
      </c>
      <c r="M25" s="334">
        <v>4037</v>
      </c>
      <c r="N25" s="407">
        <v>6.6042043404635331</v>
      </c>
      <c r="O25" s="333">
        <v>5.5573134004398367E-2</v>
      </c>
      <c r="P25" s="335">
        <v>4046</v>
      </c>
    </row>
    <row r="26" spans="1:46" ht="15" customHeight="1">
      <c r="A26" s="291" t="s">
        <v>101</v>
      </c>
      <c r="B26" s="407">
        <v>7.5969050968458074</v>
      </c>
      <c r="C26" s="333">
        <v>4.5935951847815862E-2</v>
      </c>
      <c r="D26" s="334">
        <v>2930</v>
      </c>
      <c r="E26" s="407">
        <v>7.4209624341810079</v>
      </c>
      <c r="F26" s="333">
        <v>4.8901889466733982E-2</v>
      </c>
      <c r="G26" s="334">
        <v>2929</v>
      </c>
      <c r="H26" s="407">
        <v>6.0728987313966982</v>
      </c>
      <c r="I26" s="333">
        <v>6.4667066279540511E-2</v>
      </c>
      <c r="J26" s="334">
        <v>2929</v>
      </c>
      <c r="K26" s="407">
        <v>7.8545010018177006</v>
      </c>
      <c r="L26" s="333">
        <v>5.2891964861327689E-2</v>
      </c>
      <c r="M26" s="334">
        <v>2919</v>
      </c>
      <c r="N26" s="407">
        <v>6.7894964660681802</v>
      </c>
      <c r="O26" s="333">
        <v>6.2873623474011528E-2</v>
      </c>
      <c r="P26" s="335">
        <v>2916</v>
      </c>
    </row>
    <row r="27" spans="1:46" ht="15" customHeight="1">
      <c r="A27" s="296" t="s">
        <v>102</v>
      </c>
      <c r="B27" s="412">
        <v>7.4244319590436403</v>
      </c>
      <c r="C27" s="325">
        <v>3.6501088350470903E-2</v>
      </c>
      <c r="D27" s="326">
        <v>6987</v>
      </c>
      <c r="E27" s="412">
        <v>7.4985206146395784</v>
      </c>
      <c r="F27" s="325">
        <v>3.8493754145753539E-2</v>
      </c>
      <c r="G27" s="326">
        <v>6987</v>
      </c>
      <c r="H27" s="412">
        <v>5.4767845343021726</v>
      </c>
      <c r="I27" s="325">
        <v>4.9912389713068467E-2</v>
      </c>
      <c r="J27" s="326">
        <v>6982</v>
      </c>
      <c r="K27" s="412">
        <v>7.8212782283023836</v>
      </c>
      <c r="L27" s="325">
        <v>4.1508504509152798E-2</v>
      </c>
      <c r="M27" s="326">
        <v>6956</v>
      </c>
      <c r="N27" s="412">
        <v>6.6420425367418758</v>
      </c>
      <c r="O27" s="325">
        <v>4.6070361883549918E-2</v>
      </c>
      <c r="P27" s="327">
        <v>6962</v>
      </c>
    </row>
    <row r="28" spans="1:46" ht="15" customHeight="1">
      <c r="A28" s="1162" t="s">
        <v>245</v>
      </c>
      <c r="B28" s="1162" t="s">
        <v>246</v>
      </c>
      <c r="C28" s="1162" t="s">
        <v>246</v>
      </c>
      <c r="D28" s="1162" t="s">
        <v>246</v>
      </c>
      <c r="E28" s="1162" t="s">
        <v>246</v>
      </c>
      <c r="F28" s="1162" t="s">
        <v>246</v>
      </c>
      <c r="G28" s="1162" t="s">
        <v>246</v>
      </c>
      <c r="H28" s="1162" t="s">
        <v>246</v>
      </c>
      <c r="I28" s="1162" t="s">
        <v>246</v>
      </c>
      <c r="J28" s="1162" t="s">
        <v>246</v>
      </c>
      <c r="K28" s="1162" t="s">
        <v>246</v>
      </c>
      <c r="L28" s="1162" t="s">
        <v>246</v>
      </c>
      <c r="M28" s="1162" t="s">
        <v>246</v>
      </c>
      <c r="N28" s="1162" t="s">
        <v>246</v>
      </c>
      <c r="O28" s="1162" t="s">
        <v>246</v>
      </c>
      <c r="P28" s="1162" t="s">
        <v>246</v>
      </c>
    </row>
    <row r="29" spans="1:46" ht="15" customHeight="1">
      <c r="A29" s="1162" t="s">
        <v>498</v>
      </c>
      <c r="B29" s="1162" t="s">
        <v>105</v>
      </c>
      <c r="C29" s="1162" t="s">
        <v>105</v>
      </c>
      <c r="D29" s="1162" t="s">
        <v>105</v>
      </c>
      <c r="E29" s="1162" t="s">
        <v>105</v>
      </c>
      <c r="F29" s="1162" t="s">
        <v>105</v>
      </c>
      <c r="G29" s="1162" t="s">
        <v>105</v>
      </c>
      <c r="H29" s="1162" t="s">
        <v>105</v>
      </c>
      <c r="I29" s="1162" t="s">
        <v>105</v>
      </c>
      <c r="J29" s="1162" t="s">
        <v>105</v>
      </c>
      <c r="K29" s="1162" t="s">
        <v>105</v>
      </c>
      <c r="L29" s="1162" t="s">
        <v>105</v>
      </c>
      <c r="M29" s="1162" t="s">
        <v>105</v>
      </c>
      <c r="N29" s="1162" t="s">
        <v>105</v>
      </c>
      <c r="O29" s="1162" t="s">
        <v>105</v>
      </c>
      <c r="P29" s="1162" t="s">
        <v>105</v>
      </c>
    </row>
    <row r="30" spans="1:46" ht="15" customHeight="1">
      <c r="A30" s="1162" t="s">
        <v>247</v>
      </c>
      <c r="B30" s="1162" t="s">
        <v>247</v>
      </c>
      <c r="C30" s="1162" t="s">
        <v>247</v>
      </c>
      <c r="D30" s="1162" t="s">
        <v>247</v>
      </c>
      <c r="E30" s="1162" t="s">
        <v>247</v>
      </c>
      <c r="F30" s="1162" t="s">
        <v>247</v>
      </c>
      <c r="G30" s="1162" t="s">
        <v>247</v>
      </c>
      <c r="H30" s="1162" t="s">
        <v>247</v>
      </c>
      <c r="I30" s="1162" t="s">
        <v>247</v>
      </c>
      <c r="J30" s="1162" t="s">
        <v>247</v>
      </c>
      <c r="K30" s="1162" t="s">
        <v>247</v>
      </c>
      <c r="L30" s="1162" t="s">
        <v>247</v>
      </c>
      <c r="M30" s="1162" t="s">
        <v>247</v>
      </c>
      <c r="N30" s="1162" t="s">
        <v>247</v>
      </c>
      <c r="O30" s="1162" t="s">
        <v>247</v>
      </c>
      <c r="P30" s="1162" t="s">
        <v>247</v>
      </c>
    </row>
    <row r="32" spans="1:46" s="596" customFormat="1" ht="24" customHeight="1">
      <c r="A32" s="1156">
        <v>2020</v>
      </c>
      <c r="B32" s="1156"/>
      <c r="C32" s="1156"/>
      <c r="D32" s="1156"/>
      <c r="E32" s="1156"/>
      <c r="F32" s="1156"/>
      <c r="G32" s="1156"/>
      <c r="H32" s="1156"/>
      <c r="I32" s="1156"/>
      <c r="J32" s="1156"/>
      <c r="K32" s="1156"/>
      <c r="L32" s="1156"/>
      <c r="M32" s="1156"/>
      <c r="N32" s="1156"/>
      <c r="O32" s="1156"/>
      <c r="P32" s="1156"/>
      <c r="Q32" s="344"/>
      <c r="R32" s="344"/>
      <c r="S32" s="344"/>
      <c r="T32" s="344"/>
      <c r="U32" s="344"/>
      <c r="V32" s="344"/>
      <c r="W32" s="344"/>
      <c r="X32" s="344"/>
      <c r="Y32" s="344"/>
      <c r="Z32" s="344"/>
      <c r="AA32" s="344"/>
      <c r="AB32" s="344"/>
      <c r="AC32" s="344"/>
      <c r="AD32" s="344"/>
      <c r="AE32" s="344"/>
      <c r="AF32" s="344"/>
      <c r="AG32" s="344"/>
      <c r="AH32" s="344"/>
      <c r="AI32" s="344"/>
      <c r="AJ32" s="344"/>
      <c r="AK32" s="344"/>
      <c r="AL32" s="344"/>
      <c r="AM32" s="344"/>
      <c r="AN32" s="344"/>
      <c r="AO32" s="344"/>
      <c r="AP32" s="344"/>
      <c r="AQ32" s="344"/>
      <c r="AR32" s="344"/>
      <c r="AS32" s="344"/>
      <c r="AT32" s="344"/>
    </row>
    <row r="34" spans="1:4" ht="30" customHeight="1">
      <c r="A34" s="1158" t="s">
        <v>497</v>
      </c>
      <c r="B34" s="1158"/>
      <c r="C34" s="1158"/>
      <c r="D34" s="1158"/>
    </row>
    <row r="35" spans="1:4" ht="15" customHeight="1" thickBot="1">
      <c r="A35" s="1164" t="s">
        <v>311</v>
      </c>
      <c r="B35" s="1160" t="s">
        <v>240</v>
      </c>
      <c r="C35" s="1160" t="s">
        <v>240</v>
      </c>
      <c r="D35" s="1161" t="s">
        <v>240</v>
      </c>
    </row>
    <row r="36" spans="1:4" ht="15" customHeight="1" thickBot="1">
      <c r="A36" s="1165" t="s">
        <v>311</v>
      </c>
      <c r="B36" s="72" t="s">
        <v>28</v>
      </c>
      <c r="C36" s="72" t="s">
        <v>82</v>
      </c>
      <c r="D36" s="72" t="s">
        <v>83</v>
      </c>
    </row>
    <row r="37" spans="1:4" ht="15" customHeight="1">
      <c r="A37" s="276" t="s">
        <v>84</v>
      </c>
      <c r="B37" s="432">
        <v>6.9805963953350361</v>
      </c>
      <c r="C37" s="305">
        <v>0.1087210068512473</v>
      </c>
      <c r="D37" s="307">
        <v>755</v>
      </c>
    </row>
    <row r="38" spans="1:4" ht="15" customHeight="1">
      <c r="A38" s="281" t="s">
        <v>85</v>
      </c>
      <c r="B38" s="433">
        <v>6.9390908979308907</v>
      </c>
      <c r="C38" s="310">
        <v>9.1192534526536639E-2</v>
      </c>
      <c r="D38" s="312">
        <v>1001</v>
      </c>
    </row>
    <row r="39" spans="1:4" ht="15" customHeight="1">
      <c r="A39" s="276" t="s">
        <v>86</v>
      </c>
      <c r="B39" s="432">
        <v>6.8130426984147796</v>
      </c>
      <c r="C39" s="305">
        <v>0.2079669825237915</v>
      </c>
      <c r="D39" s="307">
        <v>205</v>
      </c>
    </row>
    <row r="40" spans="1:4" ht="15" customHeight="1">
      <c r="A40" s="281" t="s">
        <v>87</v>
      </c>
      <c r="B40" s="433">
        <v>7.1530357729652394</v>
      </c>
      <c r="C40" s="310">
        <v>0.13914291142048041</v>
      </c>
      <c r="D40" s="312">
        <v>392</v>
      </c>
    </row>
    <row r="41" spans="1:4" ht="15" customHeight="1">
      <c r="A41" s="276" t="s">
        <v>88</v>
      </c>
      <c r="B41" s="432">
        <v>6.8642042616557086</v>
      </c>
      <c r="C41" s="305">
        <v>0.19477448279839879</v>
      </c>
      <c r="D41" s="307">
        <v>163</v>
      </c>
    </row>
    <row r="42" spans="1:4" ht="15" customHeight="1">
      <c r="A42" s="281" t="s">
        <v>89</v>
      </c>
      <c r="B42" s="433">
        <v>6.6205279872755529</v>
      </c>
      <c r="C42" s="310">
        <v>0.28508546604522761</v>
      </c>
      <c r="D42" s="312">
        <v>88</v>
      </c>
    </row>
    <row r="43" spans="1:4" ht="15" customHeight="1">
      <c r="A43" s="276" t="s">
        <v>90</v>
      </c>
      <c r="B43" s="432">
        <v>6.8166071317473289</v>
      </c>
      <c r="C43" s="305">
        <v>0.11170011748306551</v>
      </c>
      <c r="D43" s="307">
        <v>626</v>
      </c>
    </row>
    <row r="44" spans="1:4" ht="15" customHeight="1">
      <c r="A44" s="281" t="s">
        <v>91</v>
      </c>
      <c r="B44" s="433">
        <v>7.1290734970840672</v>
      </c>
      <c r="C44" s="310">
        <v>0.17377930151538329</v>
      </c>
      <c r="D44" s="312">
        <v>261</v>
      </c>
    </row>
    <row r="45" spans="1:4" ht="15" customHeight="1">
      <c r="A45" s="276" t="s">
        <v>92</v>
      </c>
      <c r="B45" s="432">
        <v>6.8853535120401244</v>
      </c>
      <c r="C45" s="305">
        <v>0.1116885028119262</v>
      </c>
      <c r="D45" s="307">
        <v>573</v>
      </c>
    </row>
    <row r="46" spans="1:4" ht="15" customHeight="1">
      <c r="A46" s="281" t="s">
        <v>93</v>
      </c>
      <c r="B46" s="433">
        <v>6.8875592215219834</v>
      </c>
      <c r="C46" s="310">
        <v>0.1041838755455648</v>
      </c>
      <c r="D46" s="312">
        <v>751</v>
      </c>
    </row>
    <row r="47" spans="1:4" ht="15" customHeight="1">
      <c r="A47" s="276" t="s">
        <v>94</v>
      </c>
      <c r="B47" s="432">
        <v>6.9199878410283917</v>
      </c>
      <c r="C47" s="305">
        <v>0.1242553531321324</v>
      </c>
      <c r="D47" s="307">
        <v>643</v>
      </c>
    </row>
    <row r="48" spans="1:4" ht="15" customHeight="1">
      <c r="A48" s="281" t="s">
        <v>95</v>
      </c>
      <c r="B48" s="433">
        <v>6.2549574327860116</v>
      </c>
      <c r="C48" s="310">
        <v>0.1804524513846186</v>
      </c>
      <c r="D48" s="312">
        <v>195</v>
      </c>
    </row>
    <row r="49" spans="1:4" ht="15" customHeight="1">
      <c r="A49" s="276" t="s">
        <v>96</v>
      </c>
      <c r="B49" s="432">
        <v>7.0097276626433223</v>
      </c>
      <c r="C49" s="305">
        <v>0.1247193081084402</v>
      </c>
      <c r="D49" s="307">
        <v>403</v>
      </c>
    </row>
    <row r="50" spans="1:4" ht="15" customHeight="1">
      <c r="A50" s="281" t="s">
        <v>97</v>
      </c>
      <c r="B50" s="433">
        <v>6.8962986124495549</v>
      </c>
      <c r="C50" s="310">
        <v>0.15520567476794869</v>
      </c>
      <c r="D50" s="312">
        <v>315</v>
      </c>
    </row>
    <row r="51" spans="1:4" ht="15" customHeight="1">
      <c r="A51" s="276" t="s">
        <v>98</v>
      </c>
      <c r="B51" s="432">
        <v>6.8638101506193552</v>
      </c>
      <c r="C51" s="305">
        <v>0.15989770013485721</v>
      </c>
      <c r="D51" s="307">
        <v>401</v>
      </c>
    </row>
    <row r="52" spans="1:4" ht="15" customHeight="1" thickBot="1">
      <c r="A52" s="286" t="s">
        <v>99</v>
      </c>
      <c r="B52" s="434">
        <v>6.9402274463262899</v>
      </c>
      <c r="C52" s="320">
        <v>0.13669565506899101</v>
      </c>
      <c r="D52" s="322">
        <v>363</v>
      </c>
    </row>
    <row r="53" spans="1:4" ht="15" customHeight="1">
      <c r="A53" s="291" t="s">
        <v>100</v>
      </c>
      <c r="B53" s="407">
        <v>6.8946096192328064</v>
      </c>
      <c r="C53" s="333">
        <v>4.1746431471349023E-2</v>
      </c>
      <c r="D53" s="335">
        <v>5196</v>
      </c>
    </row>
    <row r="54" spans="1:4" ht="15" customHeight="1">
      <c r="A54" s="291" t="s">
        <v>101</v>
      </c>
      <c r="B54" s="407">
        <v>7.0040925754006036</v>
      </c>
      <c r="C54" s="333">
        <v>6.4993196136169315E-2</v>
      </c>
      <c r="D54" s="335">
        <v>1939</v>
      </c>
    </row>
    <row r="55" spans="1:4" ht="15" customHeight="1">
      <c r="A55" s="296" t="s">
        <v>102</v>
      </c>
      <c r="B55" s="412">
        <v>6.9156614223895563</v>
      </c>
      <c r="C55" s="325">
        <v>3.5953757033888062E-2</v>
      </c>
      <c r="D55" s="327">
        <v>7135</v>
      </c>
    </row>
    <row r="56" spans="1:4" ht="15" customHeight="1">
      <c r="A56" s="1173" t="s">
        <v>248</v>
      </c>
      <c r="B56" s="1173" t="s">
        <v>248</v>
      </c>
      <c r="C56" s="1173" t="s">
        <v>248</v>
      </c>
      <c r="D56" s="1173" t="s">
        <v>248</v>
      </c>
    </row>
    <row r="57" spans="1:4" ht="15" customHeight="1">
      <c r="A57" s="1173" t="s">
        <v>249</v>
      </c>
      <c r="B57" s="1173" t="s">
        <v>105</v>
      </c>
      <c r="C57" s="1173" t="s">
        <v>105</v>
      </c>
      <c r="D57" s="1173" t="s">
        <v>105</v>
      </c>
    </row>
    <row r="58" spans="1:4" ht="28.15" customHeight="1">
      <c r="A58" s="1173" t="s">
        <v>250</v>
      </c>
      <c r="B58" s="1173" t="s">
        <v>250</v>
      </c>
      <c r="C58" s="1173" t="s">
        <v>250</v>
      </c>
      <c r="D58" s="1173" t="s">
        <v>250</v>
      </c>
    </row>
    <row r="59" spans="1:4" ht="15" customHeight="1"/>
    <row r="60" spans="1:4" ht="15" customHeight="1"/>
  </sheetData>
  <mergeCells count="18">
    <mergeCell ref="B35:D35"/>
    <mergeCell ref="A56:D56"/>
    <mergeCell ref="A57:D57"/>
    <mergeCell ref="A58:D58"/>
    <mergeCell ref="A28:P28"/>
    <mergeCell ref="A29:P29"/>
    <mergeCell ref="A30:P30"/>
    <mergeCell ref="A35:A36"/>
    <mergeCell ref="A3:P3"/>
    <mergeCell ref="A32:P32"/>
    <mergeCell ref="A34:D34"/>
    <mergeCell ref="A6:P6"/>
    <mergeCell ref="B7:D7"/>
    <mergeCell ref="E7:G7"/>
    <mergeCell ref="H7:J7"/>
    <mergeCell ref="K7:M7"/>
    <mergeCell ref="N7:P7"/>
    <mergeCell ref="A7:A8"/>
  </mergeCells>
  <hyperlinks>
    <hyperlink ref="A1" location="Inhalt!A1" display="Zurück zum Inhalt" xr:uid="{00000000-0004-0000-2400-000000000000}"/>
  </hyperlink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A1:BL124"/>
  <sheetViews>
    <sheetView zoomScale="80" zoomScaleNormal="80" workbookViewId="0">
      <pane xSplit="1" topLeftCell="B1" activePane="topRight" state="frozen"/>
      <selection pane="topRight"/>
    </sheetView>
  </sheetViews>
  <sheetFormatPr baseColWidth="10" defaultColWidth="10.625" defaultRowHeight="14.85" customHeight="1"/>
  <cols>
    <col min="1" max="1" width="23.5" style="552" customWidth="1"/>
    <col min="2" max="2" width="11.125" style="552" customWidth="1"/>
    <col min="3" max="3" width="14.125" style="552" customWidth="1"/>
    <col min="4" max="33" width="11.125" style="552" customWidth="1"/>
    <col min="34" max="16384" width="10.625" style="552"/>
  </cols>
  <sheetData>
    <row r="1" spans="1:64" ht="14.85" customHeight="1">
      <c r="A1" s="488" t="s">
        <v>688</v>
      </c>
      <c r="B1" s="549"/>
      <c r="C1" s="550"/>
      <c r="D1" s="549"/>
      <c r="E1" s="549"/>
      <c r="F1" s="550"/>
      <c r="G1" s="549"/>
      <c r="H1" s="549"/>
      <c r="I1" s="549"/>
      <c r="J1" s="549"/>
      <c r="K1" s="549"/>
      <c r="L1" s="549"/>
      <c r="M1" s="549"/>
      <c r="N1" s="549"/>
      <c r="O1" s="549"/>
      <c r="P1" s="549"/>
      <c r="Q1" s="549"/>
      <c r="R1" s="549"/>
      <c r="S1" s="551"/>
      <c r="T1" s="549"/>
      <c r="U1" s="550"/>
      <c r="V1" s="549"/>
      <c r="W1" s="549"/>
      <c r="X1" s="549"/>
      <c r="Y1" s="549"/>
      <c r="Z1" s="549"/>
      <c r="AA1" s="549"/>
      <c r="AB1" s="549"/>
      <c r="AC1" s="549"/>
      <c r="AD1" s="549"/>
      <c r="AE1" s="549"/>
      <c r="AF1" s="549"/>
      <c r="AG1" s="549"/>
    </row>
    <row r="3" spans="1:64" ht="23.45" customHeight="1">
      <c r="A3" s="1080">
        <v>2022</v>
      </c>
      <c r="B3" s="1080"/>
      <c r="C3" s="1080"/>
      <c r="D3" s="1080"/>
      <c r="E3" s="1080"/>
      <c r="F3" s="1080"/>
      <c r="G3" s="1080"/>
      <c r="H3" s="1080"/>
      <c r="I3" s="1080"/>
      <c r="J3" s="1080"/>
      <c r="K3" s="1080"/>
      <c r="L3" s="1080"/>
      <c r="M3" s="1080"/>
      <c r="N3" s="1080"/>
      <c r="O3" s="1080"/>
      <c r="P3" s="1080"/>
      <c r="Q3" s="1080"/>
      <c r="R3" s="1080"/>
      <c r="S3" s="1080"/>
      <c r="T3" s="1080"/>
      <c r="U3" s="1080"/>
      <c r="V3" s="553"/>
      <c r="W3" s="553"/>
      <c r="X3" s="553"/>
      <c r="Y3" s="553"/>
      <c r="Z3" s="553"/>
      <c r="AA3" s="553"/>
      <c r="AB3" s="553"/>
      <c r="AC3" s="553"/>
      <c r="AD3" s="553"/>
      <c r="AE3" s="553"/>
      <c r="AF3" s="553"/>
      <c r="AG3" s="553"/>
    </row>
    <row r="4" spans="1:64" ht="14.85" customHeight="1">
      <c r="A4" s="549"/>
      <c r="B4" s="549"/>
      <c r="C4" s="550"/>
      <c r="D4" s="549"/>
      <c r="E4" s="549"/>
      <c r="F4" s="550"/>
      <c r="G4" s="549"/>
      <c r="H4" s="549"/>
      <c r="I4" s="549"/>
      <c r="J4" s="549"/>
      <c r="K4" s="549"/>
      <c r="L4" s="549"/>
      <c r="M4" s="549"/>
      <c r="N4" s="549"/>
      <c r="O4" s="549"/>
      <c r="P4" s="549"/>
      <c r="Q4" s="549"/>
      <c r="R4" s="549"/>
      <c r="S4" s="551"/>
      <c r="T4" s="549"/>
      <c r="U4" s="550"/>
      <c r="V4" s="549"/>
      <c r="W4" s="549"/>
      <c r="X4" s="549"/>
      <c r="Y4" s="549"/>
      <c r="Z4" s="549"/>
      <c r="AA4" s="549"/>
      <c r="AB4" s="549"/>
      <c r="AC4" s="549"/>
      <c r="AD4" s="549"/>
      <c r="AE4" s="549"/>
      <c r="AF4" s="549"/>
      <c r="AG4" s="549"/>
    </row>
    <row r="5" spans="1:64" ht="14.85" customHeight="1">
      <c r="A5" s="157" t="s">
        <v>634</v>
      </c>
      <c r="B5" s="158"/>
      <c r="C5" s="554"/>
      <c r="D5" s="549"/>
      <c r="E5" s="549"/>
      <c r="F5" s="554"/>
      <c r="G5" s="549"/>
      <c r="H5" s="549"/>
      <c r="I5" s="549"/>
      <c r="J5" s="549"/>
      <c r="K5" s="549"/>
      <c r="L5" s="549"/>
      <c r="M5" s="549"/>
      <c r="N5" s="549"/>
      <c r="O5" s="549"/>
      <c r="P5" s="549"/>
      <c r="Q5" s="549"/>
      <c r="R5" s="549"/>
      <c r="S5" s="551"/>
      <c r="T5" s="549"/>
      <c r="U5" s="554"/>
      <c r="V5" s="549"/>
      <c r="W5" s="549"/>
      <c r="X5" s="549"/>
      <c r="Y5" s="549"/>
      <c r="Z5" s="549"/>
      <c r="AA5" s="549"/>
      <c r="AB5" s="549"/>
      <c r="AC5" s="549"/>
      <c r="AD5" s="549"/>
      <c r="AE5" s="549"/>
      <c r="AF5" s="549"/>
      <c r="AG5" s="549"/>
      <c r="AH5" s="549"/>
      <c r="AI5" s="549"/>
      <c r="AJ5" s="549"/>
      <c r="AK5" s="549"/>
      <c r="AL5" s="549"/>
      <c r="AM5" s="549"/>
      <c r="AN5" s="549"/>
      <c r="AO5" s="549"/>
      <c r="AP5" s="549"/>
      <c r="AQ5" s="549"/>
      <c r="AR5" s="549"/>
      <c r="AS5" s="549"/>
      <c r="AT5" s="549"/>
      <c r="AU5" s="549"/>
      <c r="AV5" s="549"/>
      <c r="AW5" s="549"/>
      <c r="AX5" s="549"/>
      <c r="AY5" s="549"/>
      <c r="AZ5" s="549"/>
      <c r="BA5" s="549"/>
      <c r="BB5" s="549"/>
      <c r="BC5" s="549"/>
      <c r="BD5" s="549"/>
      <c r="BE5" s="549"/>
      <c r="BF5" s="549"/>
      <c r="BG5" s="549"/>
      <c r="BH5" s="549"/>
      <c r="BI5" s="549"/>
      <c r="BJ5" s="549"/>
      <c r="BK5" s="549"/>
      <c r="BL5" s="549"/>
    </row>
    <row r="6" spans="1:64" ht="14.85" customHeight="1">
      <c r="A6" s="1081" t="s">
        <v>311</v>
      </c>
      <c r="B6" s="1084" t="s">
        <v>312</v>
      </c>
      <c r="C6" s="1085"/>
      <c r="D6" s="1070" t="s">
        <v>314</v>
      </c>
      <c r="E6" s="1071"/>
      <c r="F6" s="1071"/>
      <c r="G6" s="1071"/>
      <c r="H6" s="1071"/>
      <c r="I6" s="1071"/>
      <c r="J6" s="1071"/>
      <c r="K6" s="1071"/>
      <c r="L6" s="1071"/>
      <c r="M6" s="1071"/>
      <c r="N6" s="1071"/>
      <c r="O6" s="1071"/>
      <c r="P6" s="1071"/>
      <c r="Q6" s="1071"/>
      <c r="R6" s="1071"/>
      <c r="S6" s="1071"/>
      <c r="T6" s="1071"/>
      <c r="U6" s="1072"/>
      <c r="V6" s="146"/>
      <c r="W6" s="549"/>
      <c r="X6" s="549"/>
      <c r="Y6" s="549"/>
      <c r="Z6" s="549"/>
      <c r="AA6" s="549"/>
      <c r="AB6" s="549"/>
      <c r="AC6" s="549"/>
      <c r="AD6" s="549"/>
      <c r="AE6" s="549"/>
      <c r="AF6" s="549"/>
      <c r="AG6" s="549"/>
      <c r="AH6" s="549"/>
      <c r="AI6" s="549"/>
      <c r="AJ6" s="549"/>
      <c r="AK6" s="549"/>
      <c r="AL6" s="549"/>
      <c r="AM6" s="549"/>
      <c r="AN6" s="549"/>
      <c r="AO6" s="549"/>
      <c r="AP6" s="549"/>
      <c r="AQ6" s="549"/>
      <c r="AR6" s="549"/>
      <c r="AS6" s="549"/>
      <c r="AT6" s="549"/>
      <c r="AU6" s="549"/>
      <c r="AV6" s="549"/>
      <c r="AW6" s="549"/>
      <c r="AX6" s="549"/>
      <c r="AY6" s="549"/>
      <c r="AZ6" s="549"/>
      <c r="BA6" s="549"/>
      <c r="BB6" s="549"/>
      <c r="BC6" s="549"/>
      <c r="BD6" s="549"/>
      <c r="BE6" s="549"/>
      <c r="BF6" s="549"/>
      <c r="BG6" s="549"/>
      <c r="BH6" s="549"/>
      <c r="BI6" s="549"/>
      <c r="BJ6" s="549"/>
      <c r="BK6" s="549"/>
      <c r="BL6" s="549"/>
    </row>
    <row r="7" spans="1:64" ht="14.85" customHeight="1">
      <c r="A7" s="1082"/>
      <c r="B7" s="1086"/>
      <c r="C7" s="1087"/>
      <c r="D7" s="1070" t="s">
        <v>315</v>
      </c>
      <c r="E7" s="1071"/>
      <c r="F7" s="1071"/>
      <c r="G7" s="1071"/>
      <c r="H7" s="1071"/>
      <c r="I7" s="1071"/>
      <c r="J7" s="1071"/>
      <c r="K7" s="1071"/>
      <c r="L7" s="1073"/>
      <c r="M7" s="1070" t="s">
        <v>316</v>
      </c>
      <c r="N7" s="1071"/>
      <c r="O7" s="1071"/>
      <c r="P7" s="1071"/>
      <c r="Q7" s="1071"/>
      <c r="R7" s="1071"/>
      <c r="S7" s="1071"/>
      <c r="T7" s="1071"/>
      <c r="U7" s="1072"/>
      <c r="V7" s="146"/>
      <c r="W7" s="549"/>
      <c r="X7" s="549"/>
      <c r="Y7" s="549"/>
      <c r="Z7" s="549"/>
      <c r="AA7" s="549"/>
      <c r="AB7" s="549"/>
      <c r="AC7" s="549"/>
      <c r="AD7" s="549"/>
      <c r="AE7" s="549"/>
      <c r="AF7" s="549"/>
      <c r="AG7" s="549"/>
      <c r="AH7" s="549"/>
      <c r="AI7" s="549"/>
      <c r="AJ7" s="549"/>
      <c r="AK7" s="549"/>
      <c r="AL7" s="549"/>
      <c r="AM7" s="549"/>
      <c r="AN7" s="549"/>
      <c r="AO7" s="549"/>
      <c r="AP7" s="549"/>
      <c r="AQ7" s="549"/>
      <c r="AR7" s="549"/>
      <c r="AS7" s="549"/>
      <c r="AT7" s="549"/>
      <c r="AU7" s="549"/>
      <c r="AV7" s="549"/>
      <c r="AW7" s="549"/>
      <c r="AX7" s="549"/>
      <c r="AY7" s="549"/>
      <c r="AZ7" s="549"/>
      <c r="BA7" s="549"/>
      <c r="BB7" s="549"/>
      <c r="BC7" s="549"/>
      <c r="BD7" s="549"/>
      <c r="BE7" s="549"/>
      <c r="BF7" s="549"/>
      <c r="BG7" s="549"/>
      <c r="BH7" s="549"/>
      <c r="BI7" s="549"/>
      <c r="BJ7" s="549"/>
      <c r="BK7" s="549"/>
      <c r="BL7" s="549"/>
    </row>
    <row r="8" spans="1:64" ht="14.85" customHeight="1">
      <c r="A8" s="1082"/>
      <c r="B8" s="1086"/>
      <c r="C8" s="1087"/>
      <c r="D8" s="1074" t="s">
        <v>313</v>
      </c>
      <c r="E8" s="1077" t="s">
        <v>317</v>
      </c>
      <c r="F8" s="1067" t="s">
        <v>319</v>
      </c>
      <c r="G8" s="1070" t="s">
        <v>314</v>
      </c>
      <c r="H8" s="1071"/>
      <c r="I8" s="1071"/>
      <c r="J8" s="1071"/>
      <c r="K8" s="1071"/>
      <c r="L8" s="1073"/>
      <c r="M8" s="1074" t="s">
        <v>313</v>
      </c>
      <c r="N8" s="1077" t="s">
        <v>317</v>
      </c>
      <c r="O8" s="1067" t="s">
        <v>319</v>
      </c>
      <c r="P8" s="1070" t="s">
        <v>320</v>
      </c>
      <c r="Q8" s="1071"/>
      <c r="R8" s="1071"/>
      <c r="S8" s="1071"/>
      <c r="T8" s="1071"/>
      <c r="U8" s="1072"/>
      <c r="V8" s="146"/>
      <c r="W8" s="549"/>
      <c r="X8" s="549"/>
      <c r="Y8" s="549"/>
      <c r="Z8" s="549"/>
      <c r="AA8" s="549"/>
      <c r="AB8" s="549"/>
      <c r="AC8" s="549"/>
      <c r="AD8" s="549"/>
      <c r="AE8" s="549"/>
      <c r="AF8" s="549"/>
      <c r="AG8" s="549"/>
      <c r="AH8" s="549"/>
      <c r="AI8" s="549"/>
      <c r="AJ8" s="549"/>
      <c r="AK8" s="549"/>
      <c r="AL8" s="549"/>
      <c r="AM8" s="549"/>
      <c r="AN8" s="549"/>
      <c r="AO8" s="549"/>
      <c r="AP8" s="549"/>
      <c r="AQ8" s="549"/>
      <c r="AR8" s="549"/>
      <c r="AS8" s="549"/>
      <c r="AT8" s="549"/>
      <c r="AU8" s="549"/>
      <c r="AV8" s="549"/>
      <c r="AW8" s="549"/>
      <c r="AX8" s="549"/>
      <c r="AY8" s="549"/>
      <c r="AZ8" s="549"/>
      <c r="BA8" s="549"/>
      <c r="BB8" s="549"/>
      <c r="BC8" s="549"/>
      <c r="BD8" s="549"/>
      <c r="BE8" s="549"/>
      <c r="BF8" s="549"/>
      <c r="BG8" s="549"/>
      <c r="BH8" s="549"/>
      <c r="BI8" s="549"/>
      <c r="BJ8" s="549"/>
      <c r="BK8" s="549"/>
      <c r="BL8" s="549"/>
    </row>
    <row r="9" spans="1:64" ht="14.85" customHeight="1">
      <c r="A9" s="1082"/>
      <c r="B9" s="1088"/>
      <c r="C9" s="1089"/>
      <c r="D9" s="1075"/>
      <c r="E9" s="1078"/>
      <c r="F9" s="1068"/>
      <c r="G9" s="1070" t="s">
        <v>321</v>
      </c>
      <c r="H9" s="1073"/>
      <c r="I9" s="1070" t="s">
        <v>322</v>
      </c>
      <c r="J9" s="1073"/>
      <c r="K9" s="1070" t="s">
        <v>323</v>
      </c>
      <c r="L9" s="1073"/>
      <c r="M9" s="1075"/>
      <c r="N9" s="1078"/>
      <c r="O9" s="1068"/>
      <c r="P9" s="1070" t="s">
        <v>321</v>
      </c>
      <c r="Q9" s="1073"/>
      <c r="R9" s="1070" t="s">
        <v>322</v>
      </c>
      <c r="S9" s="1073"/>
      <c r="T9" s="1070" t="s">
        <v>323</v>
      </c>
      <c r="U9" s="1072"/>
      <c r="V9" s="146"/>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49"/>
      <c r="AY9" s="549"/>
      <c r="AZ9" s="549"/>
      <c r="BA9" s="549"/>
      <c r="BB9" s="549"/>
      <c r="BC9" s="549"/>
      <c r="BD9" s="549"/>
      <c r="BE9" s="549"/>
      <c r="BF9" s="549"/>
      <c r="BG9" s="549"/>
      <c r="BH9" s="549"/>
      <c r="BI9" s="549"/>
      <c r="BJ9" s="549"/>
      <c r="BK9" s="549"/>
      <c r="BL9" s="549"/>
    </row>
    <row r="10" spans="1:64" ht="30" customHeight="1" thickBot="1">
      <c r="A10" s="1083"/>
      <c r="B10" s="659" t="s">
        <v>313</v>
      </c>
      <c r="C10" s="657" t="s">
        <v>811</v>
      </c>
      <c r="D10" s="1076"/>
      <c r="E10" s="1079"/>
      <c r="F10" s="1069"/>
      <c r="G10" s="682" t="s">
        <v>313</v>
      </c>
      <c r="H10" s="661" t="s">
        <v>317</v>
      </c>
      <c r="I10" s="682" t="s">
        <v>313</v>
      </c>
      <c r="J10" s="661" t="s">
        <v>317</v>
      </c>
      <c r="K10" s="682" t="s">
        <v>313</v>
      </c>
      <c r="L10" s="661" t="s">
        <v>317</v>
      </c>
      <c r="M10" s="1076"/>
      <c r="N10" s="1079"/>
      <c r="O10" s="1069"/>
      <c r="P10" s="660" t="s">
        <v>313</v>
      </c>
      <c r="Q10" s="661" t="s">
        <v>317</v>
      </c>
      <c r="R10" s="658" t="s">
        <v>313</v>
      </c>
      <c r="S10" s="683" t="s">
        <v>317</v>
      </c>
      <c r="T10" s="658" t="s">
        <v>313</v>
      </c>
      <c r="U10" s="684" t="s">
        <v>317</v>
      </c>
      <c r="V10" s="147"/>
      <c r="W10" s="549"/>
      <c r="X10" s="549"/>
      <c r="Y10" s="549"/>
      <c r="Z10" s="549"/>
      <c r="AA10" s="549"/>
      <c r="AB10" s="549"/>
      <c r="AC10" s="549"/>
      <c r="AD10" s="549"/>
      <c r="AE10" s="549"/>
      <c r="AF10" s="549"/>
      <c r="AG10" s="549"/>
      <c r="AH10" s="549"/>
      <c r="AI10" s="549"/>
      <c r="AJ10" s="549"/>
      <c r="AK10" s="549"/>
      <c r="AL10" s="549"/>
      <c r="AM10" s="549"/>
      <c r="AN10" s="549"/>
      <c r="AO10" s="549"/>
      <c r="AP10" s="549"/>
      <c r="AQ10" s="549"/>
      <c r="AR10" s="549"/>
      <c r="AS10" s="549"/>
      <c r="AT10" s="549"/>
      <c r="AU10" s="549"/>
      <c r="AV10" s="549"/>
      <c r="AW10" s="549"/>
      <c r="AX10" s="549"/>
      <c r="AY10" s="549"/>
      <c r="AZ10" s="549"/>
      <c r="BA10" s="549"/>
      <c r="BB10" s="549"/>
      <c r="BC10" s="549"/>
      <c r="BD10" s="549"/>
      <c r="BE10" s="549"/>
      <c r="BF10" s="549"/>
      <c r="BG10" s="549"/>
      <c r="BH10" s="549"/>
      <c r="BI10" s="549"/>
      <c r="BJ10" s="549"/>
      <c r="BK10" s="549"/>
      <c r="BL10" s="549"/>
    </row>
    <row r="11" spans="1:64" ht="14.85" customHeight="1">
      <c r="A11" s="149" t="s">
        <v>84</v>
      </c>
      <c r="B11" s="11">
        <v>103129</v>
      </c>
      <c r="C11" s="555">
        <v>39.132659096858852</v>
      </c>
      <c r="D11" s="40">
        <f>G11+I11+K11</f>
        <v>6479</v>
      </c>
      <c r="E11" s="556">
        <f>D11/B11*100</f>
        <v>6.2824229848054376</v>
      </c>
      <c r="F11" s="688">
        <v>30.751041827442446</v>
      </c>
      <c r="G11" s="107">
        <v>3524</v>
      </c>
      <c r="H11" s="555">
        <f>G11/$D11*100</f>
        <v>54.391109739157272</v>
      </c>
      <c r="I11" s="107">
        <v>2664</v>
      </c>
      <c r="J11" s="555">
        <f t="shared" ref="J11:J29" si="0">I11/$D11*100</f>
        <v>41.117456397592221</v>
      </c>
      <c r="K11" s="107">
        <v>291</v>
      </c>
      <c r="L11" s="556">
        <f t="shared" ref="L11:L29" si="1">K11/$D11*100</f>
        <v>4.491433863250502</v>
      </c>
      <c r="M11" s="65">
        <f>P11+R11+T11</f>
        <v>96650</v>
      </c>
      <c r="N11" s="703">
        <v>93.717577015194564</v>
      </c>
      <c r="O11" s="688">
        <v>39.694526642524615</v>
      </c>
      <c r="P11" s="107">
        <v>27953</v>
      </c>
      <c r="Q11" s="555">
        <f>P11/M11*100</f>
        <v>28.921883083290222</v>
      </c>
      <c r="R11" s="148">
        <v>52251</v>
      </c>
      <c r="S11" s="555">
        <f>R11/M11*100</f>
        <v>54.062079668908439</v>
      </c>
      <c r="T11" s="709">
        <v>16446</v>
      </c>
      <c r="U11" s="30">
        <f>T11/M11*100</f>
        <v>17.016037247801343</v>
      </c>
      <c r="V11" s="148"/>
      <c r="W11" s="557"/>
      <c r="X11" s="557"/>
      <c r="Y11" s="549"/>
      <c r="Z11" s="549"/>
      <c r="AA11" s="549"/>
      <c r="AB11" s="549"/>
      <c r="AC11" s="549"/>
      <c r="AD11" s="549"/>
      <c r="AE11" s="549"/>
      <c r="AF11" s="549"/>
      <c r="AG11" s="549"/>
      <c r="AH11" s="549"/>
      <c r="AI11" s="549"/>
      <c r="AJ11" s="549"/>
      <c r="AK11" s="549"/>
      <c r="AL11" s="549"/>
      <c r="AM11" s="549"/>
      <c r="AN11" s="549"/>
      <c r="AO11" s="549"/>
      <c r="AP11" s="549"/>
      <c r="AQ11" s="549"/>
      <c r="AR11" s="549"/>
      <c r="AS11" s="549"/>
      <c r="AT11" s="549"/>
      <c r="AU11" s="549"/>
      <c r="AV11" s="549"/>
      <c r="AW11" s="549"/>
      <c r="AX11" s="549"/>
      <c r="AY11" s="549"/>
      <c r="AZ11" s="549"/>
      <c r="BA11" s="549"/>
      <c r="BB11" s="549"/>
      <c r="BC11" s="549"/>
      <c r="BD11" s="549"/>
      <c r="BE11" s="549"/>
      <c r="BF11" s="549"/>
      <c r="BG11" s="549"/>
      <c r="BH11" s="549"/>
      <c r="BI11" s="549"/>
      <c r="BJ11" s="549"/>
      <c r="BK11" s="549"/>
      <c r="BL11" s="549"/>
    </row>
    <row r="12" spans="1:64" ht="14.85" customHeight="1">
      <c r="A12" s="150" t="s">
        <v>85</v>
      </c>
      <c r="B12" s="12">
        <v>105010</v>
      </c>
      <c r="C12" s="558">
        <v>38.273202552137619</v>
      </c>
      <c r="D12" s="37">
        <f t="shared" ref="D12:D14" si="2">G12+I12+K12</f>
        <v>4773</v>
      </c>
      <c r="E12" s="559">
        <f t="shared" ref="E12:E29" si="3">D12/B12*100</f>
        <v>4.5452814017712599</v>
      </c>
      <c r="F12" s="689">
        <v>30.886235072281643</v>
      </c>
      <c r="G12" s="20">
        <v>2612</v>
      </c>
      <c r="H12" s="558">
        <f t="shared" ref="H12:H29" si="4">G12/$D12*100</f>
        <v>54.724491933794262</v>
      </c>
      <c r="I12" s="20">
        <v>1941</v>
      </c>
      <c r="J12" s="558">
        <f t="shared" si="0"/>
        <v>40.666247642991834</v>
      </c>
      <c r="K12" s="20">
        <v>220</v>
      </c>
      <c r="L12" s="559">
        <f t="shared" si="1"/>
        <v>4.6092604232139118</v>
      </c>
      <c r="M12" s="66">
        <f t="shared" ref="M12:M14" si="5">P12+R12+T12</f>
        <v>100237</v>
      </c>
      <c r="N12" s="704">
        <v>95.454718598228737</v>
      </c>
      <c r="O12" s="689">
        <v>38.624948871175206</v>
      </c>
      <c r="P12" s="20">
        <v>29701</v>
      </c>
      <c r="Q12" s="558">
        <f t="shared" ref="Q12:Q29" si="6">P12/M12*100</f>
        <v>29.630775063100451</v>
      </c>
      <c r="R12" s="159">
        <v>56711</v>
      </c>
      <c r="S12" s="558">
        <f t="shared" ref="S12:S29" si="7">R12/M12*100</f>
        <v>56.576912716861038</v>
      </c>
      <c r="T12" s="36">
        <v>13825</v>
      </c>
      <c r="U12" s="34">
        <f t="shared" ref="U12:U29" si="8">T12/M12*100</f>
        <v>13.792312220038507</v>
      </c>
      <c r="V12" s="148"/>
      <c r="W12" s="557"/>
      <c r="X12" s="557"/>
      <c r="Y12" s="549"/>
      <c r="Z12" s="549"/>
      <c r="AA12" s="549"/>
      <c r="AB12" s="549"/>
      <c r="AC12" s="549"/>
      <c r="AD12" s="549"/>
      <c r="AE12" s="549"/>
      <c r="AF12" s="549"/>
      <c r="AG12" s="549"/>
      <c r="AH12" s="549"/>
      <c r="AI12" s="549"/>
      <c r="AJ12" s="549"/>
      <c r="AK12" s="549"/>
      <c r="AL12" s="549"/>
      <c r="AM12" s="549"/>
      <c r="AN12" s="549"/>
      <c r="AO12" s="549"/>
      <c r="AP12" s="549"/>
      <c r="AQ12" s="549"/>
      <c r="AR12" s="549"/>
      <c r="AS12" s="549"/>
      <c r="AT12" s="549"/>
      <c r="AU12" s="549"/>
      <c r="AV12" s="549"/>
      <c r="AW12" s="549"/>
      <c r="AX12" s="549"/>
      <c r="AY12" s="549"/>
      <c r="AZ12" s="549"/>
      <c r="BA12" s="549"/>
      <c r="BB12" s="549"/>
      <c r="BC12" s="549"/>
      <c r="BD12" s="549"/>
      <c r="BE12" s="549"/>
      <c r="BF12" s="549"/>
      <c r="BG12" s="549"/>
      <c r="BH12" s="549"/>
      <c r="BI12" s="549"/>
      <c r="BJ12" s="549"/>
      <c r="BK12" s="549"/>
      <c r="BL12" s="549"/>
    </row>
    <row r="13" spans="1:64" ht="14.85" customHeight="1">
      <c r="A13" s="151" t="s">
        <v>86</v>
      </c>
      <c r="B13" s="13">
        <v>35692</v>
      </c>
      <c r="C13" s="560">
        <v>40.325815308752425</v>
      </c>
      <c r="D13" s="40">
        <f t="shared" si="2"/>
        <v>4564</v>
      </c>
      <c r="E13" s="556">
        <f t="shared" si="3"/>
        <v>12.78717919982069</v>
      </c>
      <c r="F13" s="690">
        <v>35.413014899211248</v>
      </c>
      <c r="G13" s="17">
        <v>1463</v>
      </c>
      <c r="H13" s="560">
        <f t="shared" si="4"/>
        <v>32.055214723926376</v>
      </c>
      <c r="I13" s="17">
        <v>2806</v>
      </c>
      <c r="J13" s="560">
        <f t="shared" si="0"/>
        <v>61.481156879929891</v>
      </c>
      <c r="K13" s="17">
        <v>295</v>
      </c>
      <c r="L13" s="556">
        <f t="shared" si="1"/>
        <v>6.4636283961437337</v>
      </c>
      <c r="M13" s="67">
        <f t="shared" si="5"/>
        <v>31128</v>
      </c>
      <c r="N13" s="705">
        <v>87.212820800179315</v>
      </c>
      <c r="O13" s="690">
        <v>41.046132099717262</v>
      </c>
      <c r="P13" s="17">
        <v>6586</v>
      </c>
      <c r="Q13" s="560">
        <f t="shared" si="6"/>
        <v>21.15780005140067</v>
      </c>
      <c r="R13" s="148">
        <v>18455</v>
      </c>
      <c r="S13" s="560">
        <f t="shared" si="7"/>
        <v>59.287458236957079</v>
      </c>
      <c r="T13" s="31">
        <v>6087</v>
      </c>
      <c r="U13" s="38">
        <f t="shared" si="8"/>
        <v>19.554741711642251</v>
      </c>
      <c r="V13" s="148"/>
      <c r="W13" s="557"/>
      <c r="X13" s="557"/>
      <c r="Y13" s="549"/>
      <c r="Z13" s="549"/>
      <c r="AA13" s="549"/>
      <c r="AB13" s="549"/>
      <c r="AC13" s="549"/>
      <c r="AD13" s="549"/>
      <c r="AE13" s="549"/>
      <c r="AF13" s="549"/>
      <c r="AG13" s="549"/>
      <c r="AH13" s="549"/>
      <c r="AI13" s="549"/>
      <c r="AJ13" s="549"/>
      <c r="AK13" s="549"/>
      <c r="AL13" s="549"/>
      <c r="AM13" s="549"/>
      <c r="AN13" s="549"/>
      <c r="AO13" s="549"/>
      <c r="AP13" s="549"/>
      <c r="AQ13" s="549"/>
      <c r="AR13" s="549"/>
      <c r="AS13" s="549"/>
      <c r="AT13" s="549"/>
      <c r="AU13" s="549"/>
      <c r="AV13" s="549"/>
      <c r="AW13" s="549"/>
      <c r="AX13" s="549"/>
      <c r="AY13" s="549"/>
      <c r="AZ13" s="549"/>
      <c r="BA13" s="549"/>
      <c r="BB13" s="549"/>
      <c r="BC13" s="549"/>
      <c r="BD13" s="549"/>
      <c r="BE13" s="549"/>
      <c r="BF13" s="549"/>
      <c r="BG13" s="549"/>
      <c r="BH13" s="549"/>
      <c r="BI13" s="549"/>
      <c r="BJ13" s="549"/>
      <c r="BK13" s="549"/>
      <c r="BL13" s="549"/>
    </row>
    <row r="14" spans="1:64" ht="14.85" customHeight="1">
      <c r="A14" s="150" t="s">
        <v>87</v>
      </c>
      <c r="B14" s="12">
        <v>19398</v>
      </c>
      <c r="C14" s="558">
        <v>41.444736570780499</v>
      </c>
      <c r="D14" s="37">
        <f t="shared" si="2"/>
        <v>1532</v>
      </c>
      <c r="E14" s="559">
        <f t="shared" si="3"/>
        <v>7.8977214145788217</v>
      </c>
      <c r="F14" s="689">
        <v>34.341383812010413</v>
      </c>
      <c r="G14" s="20">
        <v>524</v>
      </c>
      <c r="H14" s="558">
        <f t="shared" si="4"/>
        <v>34.203655352480418</v>
      </c>
      <c r="I14" s="20">
        <v>949</v>
      </c>
      <c r="J14" s="558">
        <f t="shared" si="0"/>
        <v>61.945169712793735</v>
      </c>
      <c r="K14" s="20">
        <v>59</v>
      </c>
      <c r="L14" s="559">
        <f t="shared" si="1"/>
        <v>3.8511749347258482</v>
      </c>
      <c r="M14" s="66">
        <f t="shared" si="5"/>
        <v>17866</v>
      </c>
      <c r="N14" s="704">
        <v>92.102278585421189</v>
      </c>
      <c r="O14" s="689">
        <v>42.053845292734707</v>
      </c>
      <c r="P14" s="20">
        <v>2964</v>
      </c>
      <c r="Q14" s="558">
        <f t="shared" si="6"/>
        <v>16.590171275047577</v>
      </c>
      <c r="R14" s="159">
        <v>11000</v>
      </c>
      <c r="S14" s="558">
        <f t="shared" si="7"/>
        <v>61.569461547072656</v>
      </c>
      <c r="T14" s="36">
        <v>3902</v>
      </c>
      <c r="U14" s="34">
        <f t="shared" si="8"/>
        <v>21.84036717787977</v>
      </c>
      <c r="V14" s="148"/>
      <c r="W14" s="557"/>
      <c r="X14" s="557"/>
      <c r="Y14" s="549"/>
      <c r="Z14" s="549"/>
      <c r="AA14" s="549"/>
      <c r="AB14" s="549"/>
      <c r="AC14" s="549"/>
      <c r="AD14" s="549"/>
      <c r="AE14" s="549"/>
      <c r="AF14" s="549"/>
      <c r="AG14" s="549"/>
      <c r="AH14" s="549"/>
      <c r="AI14" s="549"/>
      <c r="AJ14" s="549"/>
      <c r="AK14" s="549"/>
      <c r="AL14" s="549"/>
      <c r="AM14" s="549"/>
      <c r="AN14" s="549"/>
      <c r="AO14" s="549"/>
      <c r="AP14" s="549"/>
      <c r="AQ14" s="549"/>
      <c r="AR14" s="549"/>
      <c r="AS14" s="549"/>
      <c r="AT14" s="549"/>
      <c r="AU14" s="549"/>
      <c r="AV14" s="549"/>
      <c r="AW14" s="549"/>
      <c r="AX14" s="549"/>
      <c r="AY14" s="549"/>
      <c r="AZ14" s="549"/>
      <c r="BA14" s="549"/>
      <c r="BB14" s="549"/>
      <c r="BC14" s="549"/>
      <c r="BD14" s="549"/>
      <c r="BE14" s="549"/>
      <c r="BF14" s="549"/>
      <c r="BG14" s="549"/>
      <c r="BH14" s="549"/>
      <c r="BI14" s="549"/>
      <c r="BJ14" s="549"/>
      <c r="BK14" s="549"/>
      <c r="BL14" s="549"/>
    </row>
    <row r="15" spans="1:64" ht="14.85" customHeight="1">
      <c r="A15" s="151" t="s">
        <v>88</v>
      </c>
      <c r="B15" s="13">
        <v>5853</v>
      </c>
      <c r="C15" s="561">
        <v>39.810011959678768</v>
      </c>
      <c r="D15" s="67">
        <v>659</v>
      </c>
      <c r="E15" s="685">
        <f t="shared" si="3"/>
        <v>11.259183324790706</v>
      </c>
      <c r="F15" s="691">
        <v>34.505311077389969</v>
      </c>
      <c r="G15" s="17">
        <v>246</v>
      </c>
      <c r="H15" s="472">
        <f t="shared" si="4"/>
        <v>37.329286798179055</v>
      </c>
      <c r="I15" s="17">
        <v>379</v>
      </c>
      <c r="J15" s="472">
        <f t="shared" si="0"/>
        <v>57.511380880121401</v>
      </c>
      <c r="K15" s="17">
        <v>34</v>
      </c>
      <c r="L15" s="86">
        <f t="shared" si="1"/>
        <v>5.1593323216995444</v>
      </c>
      <c r="M15" s="67">
        <v>5194</v>
      </c>
      <c r="N15" s="472">
        <v>88.740816675209302</v>
      </c>
      <c r="O15" s="691">
        <v>40.483057373892997</v>
      </c>
      <c r="P15" s="17">
        <v>1216</v>
      </c>
      <c r="Q15" s="472">
        <f t="shared" si="6"/>
        <v>23.411628802464381</v>
      </c>
      <c r="R15" s="17">
        <v>3069</v>
      </c>
      <c r="S15" s="472">
        <f t="shared" si="7"/>
        <v>59.087408548324994</v>
      </c>
      <c r="T15" s="17">
        <v>909</v>
      </c>
      <c r="U15" s="39">
        <f t="shared" si="8"/>
        <v>17.500962649210628</v>
      </c>
      <c r="V15" s="148"/>
      <c r="W15" s="557"/>
      <c r="X15" s="557"/>
      <c r="Y15" s="549"/>
      <c r="Z15" s="549"/>
      <c r="AA15" s="549"/>
      <c r="AB15" s="549"/>
      <c r="AC15" s="549"/>
      <c r="AD15" s="549"/>
      <c r="AE15" s="549"/>
      <c r="AF15" s="549"/>
      <c r="AG15" s="549"/>
      <c r="AH15" s="549"/>
      <c r="AI15" s="549"/>
      <c r="AJ15" s="549"/>
      <c r="AK15" s="549"/>
      <c r="AL15" s="549"/>
      <c r="AM15" s="549"/>
      <c r="AN15" s="549"/>
      <c r="AO15" s="549"/>
      <c r="AP15" s="549"/>
      <c r="AQ15" s="549"/>
      <c r="AR15" s="549"/>
      <c r="AS15" s="549"/>
      <c r="AT15" s="549"/>
      <c r="AU15" s="549"/>
      <c r="AV15" s="549"/>
      <c r="AW15" s="549"/>
      <c r="AX15" s="549"/>
      <c r="AY15" s="549"/>
      <c r="AZ15" s="549"/>
      <c r="BA15" s="549"/>
      <c r="BB15" s="549"/>
      <c r="BC15" s="549"/>
      <c r="BD15" s="549"/>
      <c r="BE15" s="549"/>
      <c r="BF15" s="549"/>
      <c r="BG15" s="549"/>
      <c r="BH15" s="549"/>
      <c r="BI15" s="549"/>
      <c r="BJ15" s="549"/>
      <c r="BK15" s="549"/>
      <c r="BL15" s="549"/>
    </row>
    <row r="16" spans="1:64" ht="14.85" customHeight="1">
      <c r="A16" s="150" t="s">
        <v>89</v>
      </c>
      <c r="B16" s="12">
        <v>18456</v>
      </c>
      <c r="C16" s="562">
        <v>38.7786627654963</v>
      </c>
      <c r="D16" s="66">
        <v>2314</v>
      </c>
      <c r="E16" s="686">
        <f t="shared" si="3"/>
        <v>12.537928045080191</v>
      </c>
      <c r="F16" s="692">
        <v>35.38331892826281</v>
      </c>
      <c r="G16" s="20">
        <v>774</v>
      </c>
      <c r="H16" s="471">
        <f t="shared" si="4"/>
        <v>33.4485738980121</v>
      </c>
      <c r="I16" s="20">
        <v>1368</v>
      </c>
      <c r="J16" s="471">
        <f t="shared" si="0"/>
        <v>59.118409680207428</v>
      </c>
      <c r="K16" s="20">
        <v>172</v>
      </c>
      <c r="L16" s="84">
        <f t="shared" si="1"/>
        <v>7.4330164217804668</v>
      </c>
      <c r="M16" s="66">
        <v>16142</v>
      </c>
      <c r="N16" s="471">
        <v>87.462071954919807</v>
      </c>
      <c r="O16" s="692">
        <v>39.265394622723228</v>
      </c>
      <c r="P16" s="20">
        <v>4247</v>
      </c>
      <c r="Q16" s="471">
        <f t="shared" si="6"/>
        <v>26.310246561764338</v>
      </c>
      <c r="R16" s="20">
        <v>9408</v>
      </c>
      <c r="S16" s="471">
        <f t="shared" si="7"/>
        <v>58.28274067649609</v>
      </c>
      <c r="T16" s="20">
        <v>2487</v>
      </c>
      <c r="U16" s="35">
        <f t="shared" si="8"/>
        <v>15.40701276173956</v>
      </c>
      <c r="V16" s="148"/>
      <c r="W16" s="557"/>
      <c r="X16" s="557"/>
      <c r="Y16" s="549"/>
      <c r="Z16" s="549"/>
      <c r="AA16" s="549"/>
      <c r="AB16" s="549"/>
      <c r="AC16" s="549"/>
      <c r="AD16" s="549"/>
      <c r="AE16" s="549"/>
      <c r="AF16" s="549"/>
      <c r="AG16" s="549"/>
      <c r="AH16" s="549"/>
      <c r="AI16" s="549"/>
      <c r="AJ16" s="549"/>
      <c r="AK16" s="549"/>
      <c r="AL16" s="549"/>
      <c r="AM16" s="549"/>
      <c r="AN16" s="549"/>
      <c r="AO16" s="549"/>
      <c r="AP16" s="549"/>
      <c r="AQ16" s="549"/>
      <c r="AR16" s="549"/>
      <c r="AS16" s="549"/>
      <c r="AT16" s="549"/>
      <c r="AU16" s="549"/>
      <c r="AV16" s="549"/>
      <c r="AW16" s="549"/>
      <c r="AX16" s="549"/>
      <c r="AY16" s="549"/>
      <c r="AZ16" s="549"/>
      <c r="BA16" s="549"/>
      <c r="BB16" s="549"/>
      <c r="BC16" s="549"/>
      <c r="BD16" s="549"/>
      <c r="BE16" s="549"/>
      <c r="BF16" s="549"/>
      <c r="BG16" s="549"/>
      <c r="BH16" s="549"/>
      <c r="BI16" s="549"/>
      <c r="BJ16" s="549"/>
      <c r="BK16" s="549"/>
      <c r="BL16" s="549"/>
    </row>
    <row r="17" spans="1:64" ht="14.85" customHeight="1">
      <c r="A17" s="151" t="s">
        <v>90</v>
      </c>
      <c r="B17" s="13">
        <v>55939</v>
      </c>
      <c r="C17" s="560">
        <v>39.702765512433039</v>
      </c>
      <c r="D17" s="40">
        <f t="shared" ref="D17" si="9">G17+I17+K17</f>
        <v>4898</v>
      </c>
      <c r="E17" s="556">
        <f t="shared" si="3"/>
        <v>8.7559663204562117</v>
      </c>
      <c r="F17" s="690">
        <v>33.703348305430737</v>
      </c>
      <c r="G17" s="17">
        <v>2132</v>
      </c>
      <c r="H17" s="560">
        <f t="shared" si="4"/>
        <v>43.527970600244998</v>
      </c>
      <c r="I17" s="17">
        <v>2396</v>
      </c>
      <c r="J17" s="560">
        <f t="shared" si="0"/>
        <v>48.917925683952632</v>
      </c>
      <c r="K17" s="17">
        <v>370</v>
      </c>
      <c r="L17" s="556">
        <f t="shared" si="1"/>
        <v>7.5541037158023681</v>
      </c>
      <c r="M17" s="67">
        <f t="shared" ref="M17" si="10">P17+R17+T17</f>
        <v>51041</v>
      </c>
      <c r="N17" s="705">
        <v>91.24403367954379</v>
      </c>
      <c r="O17" s="690">
        <v>40.278482004663232</v>
      </c>
      <c r="P17" s="17">
        <v>13413</v>
      </c>
      <c r="Q17" s="560">
        <f t="shared" si="6"/>
        <v>26.278873846515545</v>
      </c>
      <c r="R17" s="148">
        <v>28235</v>
      </c>
      <c r="S17" s="560">
        <f t="shared" si="7"/>
        <v>55.318273544797322</v>
      </c>
      <c r="T17" s="31">
        <v>9393</v>
      </c>
      <c r="U17" s="38">
        <f t="shared" si="8"/>
        <v>18.402852608687134</v>
      </c>
      <c r="V17" s="148"/>
      <c r="W17" s="557"/>
      <c r="X17" s="557"/>
      <c r="Y17" s="549"/>
      <c r="Z17" s="549"/>
      <c r="AA17" s="549"/>
      <c r="AB17" s="549"/>
      <c r="AC17" s="549"/>
      <c r="AD17" s="549"/>
      <c r="AE17" s="549"/>
      <c r="AF17" s="549"/>
      <c r="AG17" s="549"/>
      <c r="AH17" s="549"/>
      <c r="AI17" s="549"/>
      <c r="AJ17" s="549"/>
      <c r="AK17" s="549"/>
      <c r="AL17" s="549"/>
      <c r="AM17" s="549"/>
      <c r="AN17" s="549"/>
      <c r="AO17" s="549"/>
      <c r="AP17" s="549"/>
      <c r="AQ17" s="549"/>
      <c r="AR17" s="549"/>
      <c r="AS17" s="549"/>
      <c r="AT17" s="549"/>
      <c r="AU17" s="549"/>
      <c r="AV17" s="549"/>
      <c r="AW17" s="549"/>
      <c r="AX17" s="549"/>
      <c r="AY17" s="549"/>
      <c r="AZ17" s="549"/>
      <c r="BA17" s="549"/>
      <c r="BB17" s="549"/>
      <c r="BC17" s="549"/>
      <c r="BD17" s="549"/>
      <c r="BE17" s="549"/>
      <c r="BF17" s="549"/>
      <c r="BG17" s="549"/>
      <c r="BH17" s="549"/>
      <c r="BI17" s="549"/>
      <c r="BJ17" s="549"/>
      <c r="BK17" s="549"/>
      <c r="BL17" s="549"/>
    </row>
    <row r="18" spans="1:64" ht="14.85" customHeight="1">
      <c r="A18" s="150" t="s">
        <v>91</v>
      </c>
      <c r="B18" s="12">
        <v>11599</v>
      </c>
      <c r="C18" s="562">
        <v>41.449607724803919</v>
      </c>
      <c r="D18" s="66" t="s">
        <v>318</v>
      </c>
      <c r="E18" s="687" t="s">
        <v>318</v>
      </c>
      <c r="F18" s="692" t="s">
        <v>318</v>
      </c>
      <c r="G18" s="20" t="s">
        <v>318</v>
      </c>
      <c r="H18" s="471" t="s">
        <v>318</v>
      </c>
      <c r="I18" s="20" t="s">
        <v>318</v>
      </c>
      <c r="J18" s="471" t="s">
        <v>318</v>
      </c>
      <c r="K18" s="20" t="s">
        <v>318</v>
      </c>
      <c r="L18" s="84" t="s">
        <v>318</v>
      </c>
      <c r="M18" s="66" t="s">
        <v>318</v>
      </c>
      <c r="N18" s="471" t="s">
        <v>318</v>
      </c>
      <c r="O18" s="692" t="s">
        <v>318</v>
      </c>
      <c r="P18" s="20" t="s">
        <v>318</v>
      </c>
      <c r="Q18" s="471" t="s">
        <v>318</v>
      </c>
      <c r="R18" s="20" t="s">
        <v>318</v>
      </c>
      <c r="S18" s="471" t="s">
        <v>318</v>
      </c>
      <c r="T18" s="20" t="s">
        <v>318</v>
      </c>
      <c r="U18" s="35" t="s">
        <v>318</v>
      </c>
      <c r="V18" s="148"/>
      <c r="W18" s="557"/>
      <c r="X18" s="557"/>
      <c r="Y18" s="549"/>
      <c r="Z18" s="549"/>
      <c r="AA18" s="549"/>
      <c r="AB18" s="549"/>
      <c r="AC18" s="549"/>
      <c r="AD18" s="549"/>
      <c r="AE18" s="549"/>
      <c r="AF18" s="549"/>
      <c r="AG18" s="549"/>
      <c r="AH18" s="549"/>
      <c r="AI18" s="549"/>
      <c r="AJ18" s="549"/>
      <c r="AK18" s="549"/>
      <c r="AL18" s="549"/>
      <c r="AM18" s="549"/>
      <c r="AN18" s="549"/>
      <c r="AO18" s="549"/>
      <c r="AP18" s="549"/>
      <c r="AQ18" s="549"/>
      <c r="AR18" s="549"/>
      <c r="AS18" s="549"/>
      <c r="AT18" s="549"/>
      <c r="AU18" s="549"/>
      <c r="AV18" s="549"/>
      <c r="AW18" s="549"/>
      <c r="AX18" s="549"/>
      <c r="AY18" s="549"/>
      <c r="AZ18" s="549"/>
      <c r="BA18" s="549"/>
      <c r="BB18" s="549"/>
      <c r="BC18" s="549"/>
      <c r="BD18" s="549"/>
      <c r="BE18" s="549"/>
      <c r="BF18" s="549"/>
      <c r="BG18" s="549"/>
      <c r="BH18" s="549"/>
      <c r="BI18" s="549"/>
      <c r="BJ18" s="549"/>
      <c r="BK18" s="549"/>
      <c r="BL18" s="549"/>
    </row>
    <row r="19" spans="1:64" ht="14.85" customHeight="1">
      <c r="A19" s="151" t="s">
        <v>92</v>
      </c>
      <c r="B19" s="13">
        <v>64329</v>
      </c>
      <c r="C19" s="560">
        <v>40.056521941891916</v>
      </c>
      <c r="D19" s="40">
        <f t="shared" ref="D19:D25" si="11">G19+I19+K19</f>
        <v>4456</v>
      </c>
      <c r="E19" s="556">
        <f t="shared" si="3"/>
        <v>6.926891448646801</v>
      </c>
      <c r="F19" s="690">
        <v>33.420556552962253</v>
      </c>
      <c r="G19" s="17">
        <v>1977</v>
      </c>
      <c r="H19" s="560">
        <f t="shared" si="4"/>
        <v>44.367145421903054</v>
      </c>
      <c r="I19" s="17">
        <v>2222</v>
      </c>
      <c r="J19" s="560">
        <f t="shared" si="0"/>
        <v>49.865350089766608</v>
      </c>
      <c r="K19" s="17">
        <v>257</v>
      </c>
      <c r="L19" s="556">
        <f t="shared" si="1"/>
        <v>5.7675044883303412</v>
      </c>
      <c r="M19" s="67">
        <f t="shared" ref="M19:M25" si="12">P19+R19+T19</f>
        <v>59873</v>
      </c>
      <c r="N19" s="705">
        <v>93.073108551353201</v>
      </c>
      <c r="O19" s="690">
        <v>40.550398343159294</v>
      </c>
      <c r="P19" s="17">
        <v>15007</v>
      </c>
      <c r="Q19" s="560">
        <f t="shared" si="6"/>
        <v>25.064720324687258</v>
      </c>
      <c r="R19" s="148">
        <v>34118</v>
      </c>
      <c r="S19" s="560">
        <f t="shared" si="7"/>
        <v>56.983949359477556</v>
      </c>
      <c r="T19" s="31">
        <v>10748</v>
      </c>
      <c r="U19" s="38">
        <f t="shared" si="8"/>
        <v>17.951330315835186</v>
      </c>
      <c r="V19" s="148"/>
      <c r="W19" s="557"/>
      <c r="X19" s="557"/>
      <c r="Y19" s="549"/>
      <c r="Z19" s="549"/>
      <c r="AA19" s="549"/>
      <c r="AB19" s="549"/>
      <c r="AC19" s="549"/>
      <c r="AD19" s="549"/>
      <c r="AE19" s="549"/>
      <c r="AF19" s="549"/>
      <c r="AG19" s="549"/>
      <c r="AH19" s="549"/>
      <c r="AI19" s="549"/>
      <c r="AJ19" s="549"/>
      <c r="AK19" s="549"/>
      <c r="AL19" s="549"/>
      <c r="AM19" s="549"/>
      <c r="AN19" s="549"/>
      <c r="AO19" s="549"/>
      <c r="AP19" s="549"/>
      <c r="AQ19" s="549"/>
      <c r="AR19" s="549"/>
      <c r="AS19" s="549"/>
      <c r="AT19" s="549"/>
      <c r="AU19" s="549"/>
      <c r="AV19" s="549"/>
      <c r="AW19" s="549"/>
      <c r="AX19" s="549"/>
      <c r="AY19" s="549"/>
      <c r="AZ19" s="549"/>
      <c r="BA19" s="549"/>
      <c r="BB19" s="549"/>
      <c r="BC19" s="549"/>
      <c r="BD19" s="549"/>
      <c r="BE19" s="549"/>
      <c r="BF19" s="549"/>
      <c r="BG19" s="549"/>
      <c r="BH19" s="549"/>
      <c r="BI19" s="549"/>
      <c r="BJ19" s="549"/>
      <c r="BK19" s="549"/>
      <c r="BL19" s="549"/>
    </row>
    <row r="20" spans="1:64" ht="14.85" customHeight="1">
      <c r="A20" s="150" t="s">
        <v>93</v>
      </c>
      <c r="B20" s="12">
        <v>135114</v>
      </c>
      <c r="C20" s="558">
        <v>39.349697292657034</v>
      </c>
      <c r="D20" s="37">
        <f t="shared" si="11"/>
        <v>9338</v>
      </c>
      <c r="E20" s="559">
        <f t="shared" si="3"/>
        <v>6.9112009118226085</v>
      </c>
      <c r="F20" s="689">
        <v>32.37631184407801</v>
      </c>
      <c r="G20" s="20">
        <v>4434</v>
      </c>
      <c r="H20" s="558">
        <f t="shared" si="4"/>
        <v>47.483401156564575</v>
      </c>
      <c r="I20" s="20">
        <v>4422</v>
      </c>
      <c r="J20" s="558">
        <f t="shared" si="0"/>
        <v>47.354893981580638</v>
      </c>
      <c r="K20" s="20">
        <v>482</v>
      </c>
      <c r="L20" s="559">
        <f t="shared" si="1"/>
        <v>5.1617048618547869</v>
      </c>
      <c r="M20" s="66">
        <f t="shared" si="12"/>
        <v>125776</v>
      </c>
      <c r="N20" s="704">
        <v>93.088799088177382</v>
      </c>
      <c r="O20" s="689">
        <v>39.867423037781663</v>
      </c>
      <c r="P20" s="20">
        <v>34951</v>
      </c>
      <c r="Q20" s="558">
        <f t="shared" si="6"/>
        <v>27.788290293855745</v>
      </c>
      <c r="R20" s="159">
        <v>69184</v>
      </c>
      <c r="S20" s="558">
        <f t="shared" si="7"/>
        <v>55.005724462536577</v>
      </c>
      <c r="T20" s="36">
        <v>21641</v>
      </c>
      <c r="U20" s="34">
        <f t="shared" si="8"/>
        <v>17.205985243607682</v>
      </c>
      <c r="V20" s="148"/>
      <c r="W20" s="557"/>
      <c r="X20" s="557"/>
      <c r="Y20" s="549"/>
      <c r="Z20" s="549"/>
      <c r="AA20" s="549"/>
      <c r="AB20" s="549"/>
      <c r="AC20" s="549"/>
      <c r="AD20" s="549"/>
      <c r="AE20" s="549"/>
      <c r="AF20" s="549"/>
      <c r="AG20" s="549"/>
      <c r="AH20" s="549"/>
      <c r="AI20" s="549"/>
      <c r="AJ20" s="549"/>
      <c r="AK20" s="549"/>
      <c r="AL20" s="549"/>
      <c r="AM20" s="549"/>
      <c r="AN20" s="549"/>
      <c r="AO20" s="549"/>
      <c r="AP20" s="549"/>
      <c r="AQ20" s="549"/>
      <c r="AR20" s="549"/>
      <c r="AS20" s="549"/>
      <c r="AT20" s="549"/>
      <c r="AU20" s="549"/>
      <c r="AV20" s="549"/>
      <c r="AW20" s="549"/>
      <c r="AX20" s="549"/>
      <c r="AY20" s="549"/>
      <c r="AZ20" s="549"/>
      <c r="BA20" s="549"/>
      <c r="BB20" s="549"/>
      <c r="BC20" s="549"/>
      <c r="BD20" s="549"/>
      <c r="BE20" s="549"/>
      <c r="BF20" s="549"/>
      <c r="BG20" s="549"/>
      <c r="BH20" s="549"/>
      <c r="BI20" s="549"/>
      <c r="BJ20" s="549"/>
      <c r="BK20" s="549"/>
      <c r="BL20" s="549"/>
    </row>
    <row r="21" spans="1:64" ht="14.85" customHeight="1">
      <c r="A21" s="151" t="s">
        <v>94</v>
      </c>
      <c r="B21" s="13">
        <v>35121</v>
      </c>
      <c r="C21" s="560">
        <v>40.401583098431004</v>
      </c>
      <c r="D21" s="40">
        <f t="shared" si="11"/>
        <v>2122</v>
      </c>
      <c r="E21" s="556">
        <f t="shared" si="3"/>
        <v>6.0419691922211785</v>
      </c>
      <c r="F21" s="690">
        <v>32.778039585296852</v>
      </c>
      <c r="G21" s="17">
        <v>978</v>
      </c>
      <c r="H21" s="560">
        <f t="shared" si="4"/>
        <v>46.088595664467483</v>
      </c>
      <c r="I21" s="17">
        <v>1016</v>
      </c>
      <c r="J21" s="560">
        <f t="shared" si="0"/>
        <v>47.879359095193216</v>
      </c>
      <c r="K21" s="17">
        <v>128</v>
      </c>
      <c r="L21" s="556">
        <f t="shared" si="1"/>
        <v>6.0320452403393023</v>
      </c>
      <c r="M21" s="67">
        <f t="shared" si="12"/>
        <v>32999</v>
      </c>
      <c r="N21" s="705">
        <v>93.958030807778826</v>
      </c>
      <c r="O21" s="690">
        <v>40.891814903482313</v>
      </c>
      <c r="P21" s="17">
        <v>7607</v>
      </c>
      <c r="Q21" s="560">
        <f t="shared" si="6"/>
        <v>23.05221370344556</v>
      </c>
      <c r="R21" s="148">
        <v>19486</v>
      </c>
      <c r="S21" s="560">
        <f t="shared" si="7"/>
        <v>59.050274250734866</v>
      </c>
      <c r="T21" s="31">
        <v>5906</v>
      </c>
      <c r="U21" s="38">
        <f t="shared" si="8"/>
        <v>17.897512045819568</v>
      </c>
      <c r="V21" s="148"/>
      <c r="W21" s="557"/>
      <c r="X21" s="557"/>
      <c r="Y21" s="549"/>
      <c r="Z21" s="549"/>
      <c r="AA21" s="549"/>
      <c r="AB21" s="549"/>
      <c r="AC21" s="549"/>
      <c r="AD21" s="549"/>
      <c r="AE21" s="549"/>
      <c r="AF21" s="549"/>
      <c r="AG21" s="549"/>
      <c r="AH21" s="549"/>
      <c r="AI21" s="549"/>
      <c r="AJ21" s="549"/>
      <c r="AK21" s="549"/>
      <c r="AL21" s="549"/>
      <c r="AM21" s="549"/>
      <c r="AN21" s="549"/>
      <c r="AO21" s="549"/>
      <c r="AP21" s="549"/>
      <c r="AQ21" s="549"/>
      <c r="AR21" s="549"/>
      <c r="AS21" s="549"/>
      <c r="AT21" s="549"/>
      <c r="AU21" s="549"/>
      <c r="AV21" s="549"/>
      <c r="AW21" s="549"/>
      <c r="AX21" s="549"/>
      <c r="AY21" s="549"/>
      <c r="AZ21" s="549"/>
      <c r="BA21" s="549"/>
      <c r="BB21" s="549"/>
      <c r="BC21" s="549"/>
      <c r="BD21" s="549"/>
      <c r="BE21" s="549"/>
      <c r="BF21" s="549"/>
      <c r="BG21" s="549"/>
      <c r="BH21" s="549"/>
      <c r="BI21" s="549"/>
      <c r="BJ21" s="549"/>
      <c r="BK21" s="549"/>
      <c r="BL21" s="549"/>
    </row>
    <row r="22" spans="1:64" ht="14.85" customHeight="1">
      <c r="A22" s="150" t="s">
        <v>95</v>
      </c>
      <c r="B22" s="12">
        <v>7075</v>
      </c>
      <c r="C22" s="558">
        <v>39.255406360424125</v>
      </c>
      <c r="D22" s="37">
        <f t="shared" si="11"/>
        <v>425</v>
      </c>
      <c r="E22" s="559">
        <f t="shared" si="3"/>
        <v>6.0070671378091873</v>
      </c>
      <c r="F22" s="689">
        <v>33.320000000000007</v>
      </c>
      <c r="G22" s="20">
        <v>175</v>
      </c>
      <c r="H22" s="558">
        <f t="shared" si="4"/>
        <v>41.17647058823529</v>
      </c>
      <c r="I22" s="20">
        <v>232</v>
      </c>
      <c r="J22" s="558">
        <f t="shared" si="0"/>
        <v>54.588235294117652</v>
      </c>
      <c r="K22" s="20">
        <v>18</v>
      </c>
      <c r="L22" s="559">
        <f t="shared" si="1"/>
        <v>4.2352941176470589</v>
      </c>
      <c r="M22" s="66">
        <f t="shared" si="12"/>
        <v>6650</v>
      </c>
      <c r="N22" s="704">
        <v>93.992932862190813</v>
      </c>
      <c r="O22" s="689">
        <v>39.63473684210522</v>
      </c>
      <c r="P22" s="20">
        <v>1877</v>
      </c>
      <c r="Q22" s="558">
        <f t="shared" si="6"/>
        <v>28.225563909774436</v>
      </c>
      <c r="R22" s="159">
        <v>3678</v>
      </c>
      <c r="S22" s="558">
        <f t="shared" si="7"/>
        <v>55.308270676691727</v>
      </c>
      <c r="T22" s="36">
        <v>1095</v>
      </c>
      <c r="U22" s="34">
        <f t="shared" si="8"/>
        <v>16.466165413533833</v>
      </c>
      <c r="V22" s="148"/>
      <c r="W22" s="557"/>
      <c r="X22" s="557"/>
      <c r="Y22" s="549"/>
      <c r="Z22" s="549"/>
      <c r="AA22" s="549"/>
      <c r="AB22" s="549"/>
      <c r="AC22" s="549"/>
      <c r="AD22" s="549"/>
      <c r="AE22" s="549"/>
      <c r="AF22" s="549"/>
      <c r="AG22" s="549"/>
      <c r="AH22" s="549"/>
      <c r="AI22" s="549"/>
      <c r="AJ22" s="549"/>
      <c r="AK22" s="549"/>
      <c r="AL22" s="549"/>
      <c r="AM22" s="549"/>
      <c r="AN22" s="549"/>
      <c r="AO22" s="549"/>
      <c r="AP22" s="549"/>
      <c r="AQ22" s="549"/>
      <c r="AR22" s="549"/>
      <c r="AS22" s="549"/>
      <c r="AT22" s="549"/>
      <c r="AU22" s="549"/>
      <c r="AV22" s="549"/>
      <c r="AW22" s="549"/>
      <c r="AX22" s="549"/>
      <c r="AY22" s="549"/>
      <c r="AZ22" s="549"/>
      <c r="BA22" s="549"/>
      <c r="BB22" s="549"/>
      <c r="BC22" s="549"/>
      <c r="BD22" s="549"/>
      <c r="BE22" s="549"/>
      <c r="BF22" s="549"/>
      <c r="BG22" s="549"/>
      <c r="BH22" s="549"/>
      <c r="BI22" s="549"/>
      <c r="BJ22" s="549"/>
      <c r="BK22" s="549"/>
      <c r="BL22" s="549"/>
    </row>
    <row r="23" spans="1:64" ht="14.85" customHeight="1">
      <c r="A23" s="151" t="s">
        <v>96</v>
      </c>
      <c r="B23" s="13">
        <v>30886</v>
      </c>
      <c r="C23" s="560">
        <v>41.502493038917073</v>
      </c>
      <c r="D23" s="40">
        <f t="shared" si="11"/>
        <v>2430</v>
      </c>
      <c r="E23" s="556">
        <f t="shared" si="3"/>
        <v>7.8676422974810585</v>
      </c>
      <c r="F23" s="690">
        <v>34.38765432098765</v>
      </c>
      <c r="G23" s="17">
        <v>788</v>
      </c>
      <c r="H23" s="560">
        <f t="shared" si="4"/>
        <v>32.427983539094654</v>
      </c>
      <c r="I23" s="17">
        <v>1560</v>
      </c>
      <c r="J23" s="560">
        <f t="shared" si="0"/>
        <v>64.197530864197532</v>
      </c>
      <c r="K23" s="17">
        <v>82</v>
      </c>
      <c r="L23" s="556">
        <f t="shared" si="1"/>
        <v>3.3744855967078191</v>
      </c>
      <c r="M23" s="67">
        <f t="shared" si="12"/>
        <v>28456</v>
      </c>
      <c r="N23" s="705">
        <v>92.132357702518945</v>
      </c>
      <c r="O23" s="690">
        <v>42.110064661231284</v>
      </c>
      <c r="P23" s="17">
        <v>4831</v>
      </c>
      <c r="Q23" s="560">
        <f t="shared" si="6"/>
        <v>16.977087433230249</v>
      </c>
      <c r="R23" s="148">
        <v>17667</v>
      </c>
      <c r="S23" s="560">
        <f t="shared" si="7"/>
        <v>62.085324711835824</v>
      </c>
      <c r="T23" s="31">
        <v>5958</v>
      </c>
      <c r="U23" s="38">
        <f t="shared" si="8"/>
        <v>20.937587854933934</v>
      </c>
      <c r="V23" s="148"/>
      <c r="W23" s="557"/>
      <c r="X23" s="557"/>
      <c r="Y23" s="549"/>
      <c r="Z23" s="549"/>
      <c r="AA23" s="549"/>
      <c r="AB23" s="549"/>
      <c r="AC23" s="549"/>
      <c r="AD23" s="549"/>
      <c r="AE23" s="549"/>
      <c r="AF23" s="549"/>
      <c r="AG23" s="549"/>
      <c r="AH23" s="549"/>
      <c r="AI23" s="549"/>
      <c r="AJ23" s="549"/>
      <c r="AK23" s="549"/>
      <c r="AL23" s="549"/>
      <c r="AM23" s="549"/>
      <c r="AN23" s="549"/>
      <c r="AO23" s="549"/>
      <c r="AP23" s="549"/>
      <c r="AQ23" s="549"/>
      <c r="AR23" s="549"/>
      <c r="AS23" s="549"/>
      <c r="AT23" s="549"/>
      <c r="AU23" s="549"/>
      <c r="AV23" s="549"/>
      <c r="AW23" s="549"/>
      <c r="AX23" s="549"/>
      <c r="AY23" s="549"/>
      <c r="AZ23" s="549"/>
      <c r="BA23" s="549"/>
      <c r="BB23" s="549"/>
      <c r="BC23" s="549"/>
      <c r="BD23" s="549"/>
      <c r="BE23" s="549"/>
      <c r="BF23" s="549"/>
      <c r="BG23" s="549"/>
      <c r="BH23" s="549"/>
      <c r="BI23" s="549"/>
      <c r="BJ23" s="549"/>
      <c r="BK23" s="549"/>
      <c r="BL23" s="549"/>
    </row>
    <row r="24" spans="1:64" ht="14.85" customHeight="1">
      <c r="A24" s="150" t="s">
        <v>97</v>
      </c>
      <c r="B24" s="12">
        <v>16279</v>
      </c>
      <c r="C24" s="558">
        <v>41.892683825787806</v>
      </c>
      <c r="D24" s="37">
        <f t="shared" si="11"/>
        <v>891</v>
      </c>
      <c r="E24" s="559">
        <f t="shared" si="3"/>
        <v>5.4733091713250204</v>
      </c>
      <c r="F24" s="689">
        <v>32.501683501683473</v>
      </c>
      <c r="G24" s="20">
        <v>385</v>
      </c>
      <c r="H24" s="558">
        <f t="shared" si="4"/>
        <v>43.209876543209873</v>
      </c>
      <c r="I24" s="20">
        <v>474</v>
      </c>
      <c r="J24" s="558">
        <f t="shared" si="0"/>
        <v>53.198653198653204</v>
      </c>
      <c r="K24" s="20">
        <v>32</v>
      </c>
      <c r="L24" s="559">
        <f t="shared" si="1"/>
        <v>3.5914702581369253</v>
      </c>
      <c r="M24" s="66">
        <f t="shared" si="12"/>
        <v>15388</v>
      </c>
      <c r="N24" s="704">
        <v>94.526690828674973</v>
      </c>
      <c r="O24" s="689">
        <v>42.436443982323993</v>
      </c>
      <c r="P24" s="20">
        <v>3014</v>
      </c>
      <c r="Q24" s="558">
        <f t="shared" si="6"/>
        <v>19.586690927995839</v>
      </c>
      <c r="R24" s="159">
        <v>8513</v>
      </c>
      <c r="S24" s="558">
        <f t="shared" si="7"/>
        <v>55.322329087600728</v>
      </c>
      <c r="T24" s="36">
        <v>3861</v>
      </c>
      <c r="U24" s="34">
        <f t="shared" si="8"/>
        <v>25.090979984403432</v>
      </c>
      <c r="V24" s="148"/>
      <c r="W24" s="557"/>
      <c r="X24" s="557"/>
      <c r="Y24" s="549"/>
      <c r="Z24" s="549"/>
      <c r="AA24" s="549"/>
      <c r="AB24" s="549"/>
      <c r="AC24" s="549"/>
      <c r="AD24" s="549"/>
      <c r="AE24" s="549"/>
      <c r="AF24" s="549"/>
      <c r="AG24" s="549"/>
      <c r="AH24" s="549"/>
      <c r="AI24" s="549"/>
      <c r="AJ24" s="549"/>
      <c r="AK24" s="549"/>
      <c r="AL24" s="549"/>
      <c r="AM24" s="549"/>
      <c r="AN24" s="549"/>
      <c r="AO24" s="549"/>
      <c r="AP24" s="549"/>
      <c r="AQ24" s="549"/>
      <c r="AR24" s="549"/>
      <c r="AS24" s="549"/>
      <c r="AT24" s="549"/>
      <c r="AU24" s="549"/>
      <c r="AV24" s="549"/>
      <c r="AW24" s="549"/>
      <c r="AX24" s="549"/>
      <c r="AY24" s="549"/>
      <c r="AZ24" s="549"/>
      <c r="BA24" s="549"/>
      <c r="BB24" s="549"/>
      <c r="BC24" s="549"/>
      <c r="BD24" s="549"/>
      <c r="BE24" s="549"/>
      <c r="BF24" s="549"/>
      <c r="BG24" s="549"/>
      <c r="BH24" s="549"/>
      <c r="BI24" s="549"/>
      <c r="BJ24" s="549"/>
      <c r="BK24" s="549"/>
      <c r="BL24" s="549"/>
    </row>
    <row r="25" spans="1:64" ht="14.85" customHeight="1">
      <c r="A25" s="151" t="s">
        <v>98</v>
      </c>
      <c r="B25" s="563">
        <v>23230</v>
      </c>
      <c r="C25" s="560">
        <v>40.786870426173166</v>
      </c>
      <c r="D25" s="40">
        <f t="shared" si="11"/>
        <v>2262</v>
      </c>
      <c r="E25" s="556">
        <f t="shared" si="3"/>
        <v>9.7374085234610419</v>
      </c>
      <c r="F25" s="690">
        <v>34.737842617152921</v>
      </c>
      <c r="G25" s="17">
        <v>867</v>
      </c>
      <c r="H25" s="560">
        <f t="shared" si="4"/>
        <v>38.328912466843498</v>
      </c>
      <c r="I25" s="17">
        <v>1241</v>
      </c>
      <c r="J25" s="560">
        <f t="shared" si="0"/>
        <v>54.862953138815207</v>
      </c>
      <c r="K25" s="17">
        <v>154</v>
      </c>
      <c r="L25" s="556">
        <f t="shared" si="1"/>
        <v>6.8081343943412902</v>
      </c>
      <c r="M25" s="67">
        <f t="shared" si="12"/>
        <v>20968</v>
      </c>
      <c r="N25" s="705">
        <v>90.262591476538958</v>
      </c>
      <c r="O25" s="690">
        <v>41.439431514688955</v>
      </c>
      <c r="P25" s="17">
        <v>4653</v>
      </c>
      <c r="Q25" s="560">
        <f t="shared" si="6"/>
        <v>22.190957649752001</v>
      </c>
      <c r="R25" s="148">
        <v>12312</v>
      </c>
      <c r="S25" s="560">
        <f t="shared" si="7"/>
        <v>58.718046547119421</v>
      </c>
      <c r="T25" s="31">
        <v>4003</v>
      </c>
      <c r="U25" s="38">
        <f t="shared" si="8"/>
        <v>19.090995803128578</v>
      </c>
      <c r="V25" s="148"/>
      <c r="W25" s="557"/>
      <c r="X25" s="557"/>
      <c r="Y25" s="549"/>
      <c r="Z25" s="549"/>
      <c r="AA25" s="549"/>
      <c r="AB25" s="549"/>
      <c r="AC25" s="549"/>
      <c r="AD25" s="549"/>
      <c r="AE25" s="549"/>
      <c r="AF25" s="549"/>
      <c r="AG25" s="549"/>
      <c r="AH25" s="549"/>
      <c r="AI25" s="549"/>
      <c r="AJ25" s="549"/>
      <c r="AK25" s="549"/>
      <c r="AL25" s="549"/>
      <c r="AM25" s="549"/>
      <c r="AN25" s="549"/>
      <c r="AO25" s="549"/>
      <c r="AP25" s="549"/>
      <c r="AQ25" s="549"/>
      <c r="AR25" s="549"/>
      <c r="AS25" s="549"/>
      <c r="AT25" s="549"/>
      <c r="AU25" s="549"/>
      <c r="AV25" s="549"/>
      <c r="AW25" s="549"/>
      <c r="AX25" s="549"/>
      <c r="AY25" s="549"/>
      <c r="AZ25" s="549"/>
      <c r="BA25" s="549"/>
      <c r="BB25" s="549"/>
      <c r="BC25" s="549"/>
      <c r="BD25" s="549"/>
      <c r="BE25" s="549"/>
      <c r="BF25" s="549"/>
      <c r="BG25" s="549"/>
      <c r="BH25" s="549"/>
      <c r="BI25" s="549"/>
      <c r="BJ25" s="549"/>
      <c r="BK25" s="549"/>
      <c r="BL25" s="549"/>
    </row>
    <row r="26" spans="1:64" ht="14.85" customHeight="1" thickBot="1">
      <c r="A26" s="152" t="s">
        <v>99</v>
      </c>
      <c r="B26" s="14">
        <v>16001</v>
      </c>
      <c r="C26" s="564">
        <v>41.661271170551935</v>
      </c>
      <c r="D26" s="66" t="s">
        <v>318</v>
      </c>
      <c r="E26" s="687" t="s">
        <v>318</v>
      </c>
      <c r="F26" s="693" t="s">
        <v>318</v>
      </c>
      <c r="G26" s="20" t="s">
        <v>318</v>
      </c>
      <c r="H26" s="471" t="s">
        <v>318</v>
      </c>
      <c r="I26" s="20" t="s">
        <v>318</v>
      </c>
      <c r="J26" s="471" t="s">
        <v>318</v>
      </c>
      <c r="K26" s="20" t="s">
        <v>318</v>
      </c>
      <c r="L26" s="84" t="s">
        <v>318</v>
      </c>
      <c r="M26" s="109" t="s">
        <v>318</v>
      </c>
      <c r="N26" s="471" t="s">
        <v>318</v>
      </c>
      <c r="O26" s="692" t="s">
        <v>318</v>
      </c>
      <c r="P26" s="20" t="s">
        <v>318</v>
      </c>
      <c r="Q26" s="471" t="s">
        <v>318</v>
      </c>
      <c r="R26" s="20" t="s">
        <v>318</v>
      </c>
      <c r="S26" s="471" t="s">
        <v>318</v>
      </c>
      <c r="T26" s="20" t="s">
        <v>318</v>
      </c>
      <c r="U26" s="35" t="s">
        <v>318</v>
      </c>
      <c r="V26" s="148"/>
      <c r="W26" s="557"/>
      <c r="X26" s="557"/>
      <c r="Y26" s="549"/>
      <c r="Z26" s="549"/>
      <c r="AA26" s="549"/>
      <c r="AB26" s="549"/>
      <c r="AC26" s="549"/>
      <c r="AD26" s="549"/>
      <c r="AE26" s="549"/>
      <c r="AF26" s="549"/>
      <c r="AG26" s="549"/>
      <c r="AH26" s="549"/>
      <c r="AI26" s="549"/>
      <c r="AJ26" s="549"/>
      <c r="AK26" s="549"/>
      <c r="AL26" s="549"/>
      <c r="AM26" s="549"/>
      <c r="AN26" s="549"/>
      <c r="AO26" s="549"/>
      <c r="AP26" s="549"/>
      <c r="AQ26" s="549"/>
      <c r="AR26" s="549"/>
      <c r="AS26" s="549"/>
      <c r="AT26" s="549"/>
      <c r="AU26" s="549"/>
      <c r="AV26" s="549"/>
      <c r="AW26" s="549"/>
      <c r="AX26" s="549"/>
      <c r="AY26" s="549"/>
      <c r="AZ26" s="549"/>
      <c r="BA26" s="549"/>
      <c r="BB26" s="549"/>
      <c r="BC26" s="549"/>
      <c r="BD26" s="549"/>
      <c r="BE26" s="549"/>
      <c r="BF26" s="549"/>
      <c r="BG26" s="549"/>
      <c r="BH26" s="549"/>
      <c r="BI26" s="549"/>
      <c r="BJ26" s="549"/>
      <c r="BK26" s="549"/>
      <c r="BL26" s="549"/>
    </row>
    <row r="27" spans="1:64" ht="14.85" customHeight="1">
      <c r="A27" s="153" t="s">
        <v>100</v>
      </c>
      <c r="B27" s="15">
        <v>553256</v>
      </c>
      <c r="C27" s="565">
        <v>39.334534103561921</v>
      </c>
      <c r="D27" s="44">
        <f t="shared" ref="D27:D29" si="13">G27+I27+K27</f>
        <v>37726</v>
      </c>
      <c r="E27" s="694">
        <f t="shared" si="3"/>
        <v>6.8189048107928336</v>
      </c>
      <c r="F27" s="700">
        <v>32.600752796479924</v>
      </c>
      <c r="G27" s="697">
        <v>17719</v>
      </c>
      <c r="H27" s="694">
        <f t="shared" si="4"/>
        <v>46.967608545830466</v>
      </c>
      <c r="I27" s="697">
        <v>17881</v>
      </c>
      <c r="J27" s="694">
        <f t="shared" si="0"/>
        <v>47.397020622382442</v>
      </c>
      <c r="K27" s="697">
        <v>2126</v>
      </c>
      <c r="L27" s="565">
        <f t="shared" si="1"/>
        <v>5.6353708317870961</v>
      </c>
      <c r="M27" s="23">
        <f t="shared" ref="M27:M29" si="14">P27+R27+T27</f>
        <v>515530</v>
      </c>
      <c r="N27" s="706">
        <v>93.18109518920717</v>
      </c>
      <c r="O27" s="700">
        <v>39.82730587938557</v>
      </c>
      <c r="P27" s="697">
        <v>140625</v>
      </c>
      <c r="Q27" s="694">
        <f t="shared" si="6"/>
        <v>27.277752992066418</v>
      </c>
      <c r="R27" s="566">
        <v>288452</v>
      </c>
      <c r="S27" s="694">
        <f t="shared" si="7"/>
        <v>55.952514887591406</v>
      </c>
      <c r="T27" s="43">
        <v>86453</v>
      </c>
      <c r="U27" s="42">
        <f t="shared" si="8"/>
        <v>16.769732120342173</v>
      </c>
      <c r="V27" s="148"/>
      <c r="W27" s="557"/>
      <c r="X27" s="557"/>
      <c r="Y27" s="549"/>
      <c r="Z27" s="549"/>
      <c r="AA27" s="549"/>
      <c r="AB27" s="549"/>
      <c r="AC27" s="549"/>
      <c r="AD27" s="549"/>
      <c r="AE27" s="549"/>
      <c r="AF27" s="549"/>
      <c r="AG27" s="549"/>
      <c r="AH27" s="549"/>
      <c r="AI27" s="549"/>
      <c r="AJ27" s="549"/>
      <c r="AK27" s="549"/>
      <c r="AL27" s="549"/>
      <c r="AM27" s="549"/>
      <c r="AN27" s="549"/>
      <c r="AO27" s="549"/>
      <c r="AP27" s="549"/>
      <c r="AQ27" s="549"/>
      <c r="AR27" s="549"/>
      <c r="AS27" s="549"/>
      <c r="AT27" s="549"/>
      <c r="AU27" s="549"/>
      <c r="AV27" s="549"/>
      <c r="AW27" s="549"/>
      <c r="AX27" s="549"/>
      <c r="AY27" s="549"/>
      <c r="AZ27" s="549"/>
      <c r="BA27" s="549"/>
      <c r="BB27" s="549"/>
      <c r="BC27" s="549"/>
      <c r="BD27" s="549"/>
      <c r="BE27" s="549"/>
      <c r="BF27" s="549"/>
      <c r="BG27" s="549"/>
      <c r="BH27" s="549"/>
      <c r="BI27" s="549"/>
      <c r="BJ27" s="549"/>
      <c r="BK27" s="549"/>
      <c r="BL27" s="549"/>
    </row>
    <row r="28" spans="1:64" ht="14.85" customHeight="1">
      <c r="A28" s="154" t="s">
        <v>101</v>
      </c>
      <c r="B28" s="16">
        <v>129855</v>
      </c>
      <c r="C28" s="567">
        <v>41.234199684262862</v>
      </c>
      <c r="D28" s="48">
        <f t="shared" si="13"/>
        <v>11294</v>
      </c>
      <c r="E28" s="695">
        <f t="shared" si="3"/>
        <v>8.6973932463131955</v>
      </c>
      <c r="F28" s="701">
        <v>34.426509651142091</v>
      </c>
      <c r="G28" s="698">
        <v>3903</v>
      </c>
      <c r="H28" s="695">
        <f t="shared" si="4"/>
        <v>34.558172480963343</v>
      </c>
      <c r="I28" s="698">
        <v>6847</v>
      </c>
      <c r="J28" s="695">
        <f t="shared" si="0"/>
        <v>60.625110678236226</v>
      </c>
      <c r="K28" s="698">
        <v>544</v>
      </c>
      <c r="L28" s="567">
        <f t="shared" si="1"/>
        <v>4.8167168408004253</v>
      </c>
      <c r="M28" s="25">
        <f t="shared" si="14"/>
        <v>118561</v>
      </c>
      <c r="N28" s="707">
        <v>91.302606753686803</v>
      </c>
      <c r="O28" s="701">
        <v>41.882693297122096</v>
      </c>
      <c r="P28" s="698">
        <v>22146</v>
      </c>
      <c r="Q28" s="695">
        <f t="shared" si="6"/>
        <v>18.678992248715851</v>
      </c>
      <c r="R28" s="568">
        <v>70448</v>
      </c>
      <c r="S28" s="695">
        <f t="shared" si="7"/>
        <v>59.419201929808288</v>
      </c>
      <c r="T28" s="47">
        <v>25967</v>
      </c>
      <c r="U28" s="46">
        <f t="shared" si="8"/>
        <v>21.901805821475865</v>
      </c>
      <c r="V28" s="148"/>
      <c r="W28" s="557"/>
      <c r="X28" s="557"/>
      <c r="Y28" s="549"/>
      <c r="Z28" s="549"/>
      <c r="AA28" s="549"/>
      <c r="AB28" s="549"/>
      <c r="AC28" s="549"/>
      <c r="AD28" s="549"/>
      <c r="AE28" s="549"/>
      <c r="AF28" s="549"/>
      <c r="AG28" s="549"/>
      <c r="AH28" s="549"/>
      <c r="AI28" s="549"/>
      <c r="AJ28" s="549"/>
      <c r="AK28" s="549"/>
      <c r="AL28" s="549"/>
      <c r="AM28" s="549"/>
      <c r="AN28" s="549"/>
      <c r="AO28" s="549"/>
      <c r="AP28" s="549"/>
      <c r="AQ28" s="549"/>
      <c r="AR28" s="549"/>
      <c r="AS28" s="549"/>
      <c r="AT28" s="549"/>
      <c r="AU28" s="549"/>
      <c r="AV28" s="549"/>
      <c r="AW28" s="549"/>
      <c r="AX28" s="549"/>
      <c r="AY28" s="549"/>
      <c r="AZ28" s="549"/>
      <c r="BA28" s="549"/>
      <c r="BB28" s="549"/>
      <c r="BC28" s="549"/>
      <c r="BD28" s="549"/>
      <c r="BE28" s="549"/>
      <c r="BF28" s="549"/>
      <c r="BG28" s="549"/>
      <c r="BH28" s="549"/>
      <c r="BI28" s="549"/>
      <c r="BJ28" s="549"/>
      <c r="BK28" s="549"/>
      <c r="BL28" s="549"/>
    </row>
    <row r="29" spans="1:64" ht="14.85" customHeight="1">
      <c r="A29" s="155" t="s">
        <v>102</v>
      </c>
      <c r="B29" s="156">
        <v>683111</v>
      </c>
      <c r="C29" s="569">
        <v>39.695648291419886</v>
      </c>
      <c r="D29" s="570">
        <f t="shared" si="13"/>
        <v>49020</v>
      </c>
      <c r="E29" s="696">
        <f t="shared" si="3"/>
        <v>7.1759933597907217</v>
      </c>
      <c r="F29" s="702">
        <v>33.021399428804465</v>
      </c>
      <c r="G29" s="699">
        <v>21622</v>
      </c>
      <c r="H29" s="696">
        <f t="shared" si="4"/>
        <v>44.108527131782942</v>
      </c>
      <c r="I29" s="699">
        <v>24728</v>
      </c>
      <c r="J29" s="696">
        <f t="shared" si="0"/>
        <v>50.444716442268465</v>
      </c>
      <c r="K29" s="699">
        <v>2670</v>
      </c>
      <c r="L29" s="569">
        <f t="shared" si="1"/>
        <v>5.4467564259485926</v>
      </c>
      <c r="M29" s="161">
        <f t="shared" si="14"/>
        <v>634091</v>
      </c>
      <c r="N29" s="708">
        <v>92.824006640209276</v>
      </c>
      <c r="O29" s="702">
        <v>40.211617890807815</v>
      </c>
      <c r="P29" s="699">
        <v>162771</v>
      </c>
      <c r="Q29" s="696">
        <f t="shared" si="6"/>
        <v>25.669974814340531</v>
      </c>
      <c r="R29" s="572">
        <v>358900</v>
      </c>
      <c r="S29" s="696">
        <f t="shared" si="7"/>
        <v>56.600708731081184</v>
      </c>
      <c r="T29" s="710">
        <v>112420</v>
      </c>
      <c r="U29" s="160">
        <f t="shared" si="8"/>
        <v>17.729316454578285</v>
      </c>
      <c r="V29" s="148"/>
      <c r="W29" s="557"/>
      <c r="X29" s="557"/>
      <c r="Y29" s="549"/>
      <c r="Z29" s="549"/>
      <c r="AA29" s="549"/>
      <c r="AB29" s="549"/>
      <c r="AC29" s="549"/>
      <c r="AD29" s="549"/>
      <c r="AE29" s="549"/>
      <c r="AF29" s="549"/>
      <c r="AG29" s="549"/>
      <c r="AH29" s="549"/>
      <c r="AI29" s="549"/>
      <c r="AJ29" s="549"/>
      <c r="AK29" s="549"/>
      <c r="AL29" s="549"/>
      <c r="AM29" s="549"/>
      <c r="AN29" s="549"/>
      <c r="AO29" s="549"/>
      <c r="AP29" s="549"/>
      <c r="AQ29" s="549"/>
      <c r="AR29" s="549"/>
      <c r="AS29" s="549"/>
      <c r="AT29" s="549"/>
      <c r="AU29" s="549"/>
      <c r="AV29" s="549"/>
      <c r="AW29" s="549"/>
      <c r="AX29" s="549"/>
      <c r="AY29" s="549"/>
      <c r="AZ29" s="549"/>
      <c r="BA29" s="549"/>
      <c r="BB29" s="549"/>
      <c r="BC29" s="549"/>
      <c r="BD29" s="549"/>
      <c r="BE29" s="549"/>
      <c r="BF29" s="549"/>
      <c r="BG29" s="549"/>
      <c r="BH29" s="549"/>
      <c r="BI29" s="549"/>
      <c r="BJ29" s="549"/>
      <c r="BK29" s="549"/>
      <c r="BL29" s="549"/>
    </row>
    <row r="30" spans="1:64" ht="14.85" customHeight="1">
      <c r="A30" s="1045" t="s">
        <v>730</v>
      </c>
      <c r="B30" s="1045"/>
      <c r="C30" s="1045"/>
      <c r="D30" s="1045"/>
      <c r="E30" s="1045"/>
      <c r="F30" s="1045"/>
      <c r="G30" s="1045"/>
      <c r="H30" s="1045"/>
      <c r="I30" s="1045"/>
      <c r="J30" s="1045"/>
      <c r="K30" s="1045"/>
      <c r="L30" s="1045"/>
      <c r="M30" s="1045"/>
      <c r="N30" s="1045"/>
      <c r="O30" s="1045"/>
      <c r="P30" s="1045"/>
      <c r="Q30" s="1045"/>
      <c r="R30" s="1045"/>
      <c r="S30" s="1045"/>
      <c r="T30" s="1045"/>
      <c r="U30" s="1045"/>
      <c r="V30" s="573"/>
      <c r="W30" s="549"/>
      <c r="X30" s="549"/>
      <c r="Y30" s="549"/>
      <c r="Z30" s="549"/>
      <c r="AA30" s="549"/>
      <c r="AB30" s="549"/>
      <c r="AC30" s="549"/>
      <c r="AD30" s="549"/>
      <c r="AE30" s="549"/>
      <c r="AF30" s="549"/>
      <c r="AG30" s="549"/>
      <c r="AH30" s="549"/>
      <c r="AI30" s="549"/>
      <c r="AJ30" s="549"/>
      <c r="AK30" s="549"/>
      <c r="AL30" s="549"/>
      <c r="AM30" s="549"/>
      <c r="AN30" s="549"/>
      <c r="AO30" s="549"/>
      <c r="AP30" s="549"/>
      <c r="AQ30" s="549"/>
      <c r="AR30" s="549"/>
      <c r="AS30" s="549"/>
      <c r="AT30" s="549"/>
      <c r="AU30" s="549"/>
      <c r="AV30" s="549"/>
      <c r="AW30" s="549"/>
      <c r="AX30" s="549"/>
      <c r="AY30" s="549"/>
      <c r="AZ30" s="549"/>
      <c r="BA30" s="549"/>
      <c r="BB30" s="549"/>
      <c r="BC30" s="549"/>
      <c r="BD30" s="549"/>
      <c r="BE30" s="549"/>
      <c r="BF30" s="549"/>
      <c r="BG30" s="549"/>
      <c r="BH30" s="549"/>
      <c r="BI30" s="549"/>
      <c r="BJ30" s="549"/>
      <c r="BK30" s="549"/>
      <c r="BL30" s="549"/>
    </row>
    <row r="31" spans="1:64" ht="14.85" customHeight="1">
      <c r="A31" s="1064" t="s">
        <v>728</v>
      </c>
      <c r="B31" s="1064"/>
      <c r="C31" s="1064"/>
      <c r="D31" s="1064"/>
      <c r="E31" s="1064"/>
      <c r="F31" s="1064"/>
      <c r="G31" s="1064"/>
      <c r="H31" s="1064"/>
      <c r="I31" s="1064"/>
      <c r="J31" s="1064"/>
      <c r="K31" s="1064"/>
      <c r="L31" s="1064"/>
      <c r="M31" s="1064"/>
      <c r="N31" s="1064"/>
      <c r="O31" s="1064"/>
      <c r="P31" s="1064"/>
      <c r="Q31" s="1064"/>
      <c r="R31" s="1064"/>
      <c r="S31" s="1064"/>
      <c r="T31" s="1064"/>
      <c r="U31" s="1064"/>
      <c r="V31" s="573"/>
      <c r="W31" s="549"/>
      <c r="X31" s="549"/>
      <c r="Y31" s="549"/>
      <c r="Z31" s="549"/>
      <c r="AA31" s="549"/>
      <c r="AB31" s="549"/>
      <c r="AC31" s="549"/>
      <c r="AD31" s="549"/>
      <c r="AE31" s="549"/>
      <c r="AF31" s="549"/>
      <c r="AG31" s="549"/>
      <c r="AH31" s="549"/>
      <c r="AI31" s="549"/>
      <c r="AJ31" s="549"/>
      <c r="AK31" s="549"/>
      <c r="AL31" s="549"/>
      <c r="AM31" s="549"/>
      <c r="AN31" s="549"/>
      <c r="AO31" s="549"/>
      <c r="AP31" s="549"/>
      <c r="AQ31" s="549"/>
      <c r="AR31" s="549"/>
      <c r="AS31" s="549"/>
      <c r="AT31" s="549"/>
      <c r="AU31" s="549"/>
      <c r="AV31" s="549"/>
      <c r="AW31" s="549"/>
      <c r="AX31" s="549"/>
      <c r="AY31" s="549"/>
      <c r="AZ31" s="549"/>
      <c r="BA31" s="549"/>
      <c r="BB31" s="549"/>
      <c r="BC31" s="549"/>
      <c r="BD31" s="549"/>
      <c r="BE31" s="549"/>
      <c r="BF31" s="549"/>
      <c r="BG31" s="549"/>
      <c r="BH31" s="549"/>
      <c r="BI31" s="549"/>
      <c r="BJ31" s="549"/>
      <c r="BK31" s="549"/>
      <c r="BL31" s="549"/>
    </row>
    <row r="32" spans="1:64" ht="14.85" customHeight="1">
      <c r="A32" s="1064" t="s">
        <v>722</v>
      </c>
      <c r="B32" s="1064"/>
      <c r="C32" s="1064"/>
      <c r="D32" s="1064"/>
      <c r="E32" s="1064"/>
      <c r="F32" s="1064"/>
      <c r="G32" s="1064"/>
      <c r="H32" s="1064"/>
      <c r="I32" s="1064"/>
      <c r="J32" s="1064"/>
      <c r="K32" s="1064"/>
      <c r="L32" s="1064"/>
      <c r="M32" s="1064"/>
      <c r="N32" s="1064"/>
      <c r="O32" s="1064"/>
      <c r="P32" s="1064"/>
      <c r="Q32" s="1064"/>
      <c r="R32" s="1064"/>
      <c r="S32" s="1064"/>
      <c r="T32" s="1064"/>
      <c r="U32" s="1064"/>
    </row>
    <row r="33" spans="1:33" ht="14.85" customHeight="1">
      <c r="O33" s="574"/>
    </row>
    <row r="34" spans="1:33" ht="23.45" customHeight="1">
      <c r="A34" s="1080">
        <v>2021</v>
      </c>
      <c r="B34" s="1080"/>
      <c r="C34" s="1080"/>
      <c r="D34" s="1080"/>
      <c r="E34" s="1080"/>
      <c r="F34" s="1080"/>
      <c r="G34" s="1080"/>
      <c r="H34" s="1080"/>
      <c r="I34" s="1080"/>
      <c r="J34" s="1080"/>
      <c r="K34" s="1080"/>
      <c r="L34" s="1080"/>
      <c r="M34" s="1080"/>
      <c r="N34" s="1080"/>
      <c r="O34" s="1080"/>
      <c r="P34" s="1080"/>
      <c r="Q34" s="1080"/>
      <c r="R34" s="1080"/>
      <c r="S34" s="1080"/>
      <c r="T34" s="1080"/>
      <c r="U34" s="1080"/>
      <c r="V34" s="549"/>
      <c r="W34" s="549"/>
      <c r="X34" s="549"/>
      <c r="Y34" s="549"/>
      <c r="Z34" s="549"/>
      <c r="AA34" s="549"/>
      <c r="AB34" s="549"/>
      <c r="AC34" s="549"/>
      <c r="AD34" s="549"/>
      <c r="AE34" s="549"/>
      <c r="AF34" s="549"/>
      <c r="AG34" s="549"/>
    </row>
    <row r="35" spans="1:33" ht="14.85" customHeight="1">
      <c r="A35" s="549"/>
      <c r="B35" s="549"/>
      <c r="C35" s="550"/>
      <c r="D35" s="549"/>
      <c r="E35" s="549"/>
      <c r="F35" s="550"/>
      <c r="G35" s="549"/>
      <c r="H35" s="549"/>
      <c r="I35" s="549"/>
      <c r="J35" s="549"/>
      <c r="K35" s="549"/>
      <c r="L35" s="549"/>
      <c r="M35" s="549"/>
      <c r="N35" s="549"/>
      <c r="O35" s="549"/>
      <c r="P35" s="549"/>
      <c r="Q35" s="549"/>
      <c r="R35" s="549"/>
      <c r="S35" s="551"/>
      <c r="T35" s="549"/>
      <c r="U35" s="550"/>
      <c r="V35" s="549"/>
      <c r="W35" s="549"/>
      <c r="X35" s="549"/>
      <c r="Y35" s="549"/>
      <c r="Z35" s="549"/>
      <c r="AA35" s="549"/>
      <c r="AB35" s="549"/>
      <c r="AC35" s="549"/>
      <c r="AD35" s="549"/>
      <c r="AE35" s="549"/>
      <c r="AF35" s="549"/>
      <c r="AG35" s="549"/>
    </row>
    <row r="36" spans="1:33" ht="14.85" customHeight="1">
      <c r="A36" s="157" t="s">
        <v>629</v>
      </c>
      <c r="B36" s="158"/>
      <c r="C36" s="554"/>
      <c r="D36" s="549"/>
      <c r="E36" s="549"/>
      <c r="F36" s="554"/>
      <c r="G36" s="549"/>
      <c r="H36" s="549"/>
      <c r="I36" s="549"/>
      <c r="J36" s="549"/>
      <c r="K36" s="549"/>
      <c r="L36" s="549"/>
      <c r="M36" s="549"/>
      <c r="N36" s="549"/>
      <c r="O36" s="549"/>
      <c r="P36" s="549"/>
      <c r="Q36" s="549"/>
      <c r="R36" s="549"/>
      <c r="S36" s="551"/>
      <c r="T36" s="549"/>
      <c r="U36" s="554"/>
    </row>
    <row r="37" spans="1:33" ht="14.85" customHeight="1">
      <c r="A37" s="1081" t="s">
        <v>311</v>
      </c>
      <c r="B37" s="1084" t="s">
        <v>312</v>
      </c>
      <c r="C37" s="1085"/>
      <c r="D37" s="1070" t="s">
        <v>314</v>
      </c>
      <c r="E37" s="1071"/>
      <c r="F37" s="1071"/>
      <c r="G37" s="1071"/>
      <c r="H37" s="1071"/>
      <c r="I37" s="1071"/>
      <c r="J37" s="1071"/>
      <c r="K37" s="1071"/>
      <c r="L37" s="1071"/>
      <c r="M37" s="1071"/>
      <c r="N37" s="1071"/>
      <c r="O37" s="1071"/>
      <c r="P37" s="1071"/>
      <c r="Q37" s="1071"/>
      <c r="R37" s="1071"/>
      <c r="S37" s="1071"/>
      <c r="T37" s="1071"/>
      <c r="U37" s="1072"/>
    </row>
    <row r="38" spans="1:33" ht="14.85" customHeight="1">
      <c r="A38" s="1082"/>
      <c r="B38" s="1086"/>
      <c r="C38" s="1087"/>
      <c r="D38" s="1070" t="s">
        <v>315</v>
      </c>
      <c r="E38" s="1071"/>
      <c r="F38" s="1071"/>
      <c r="G38" s="1071"/>
      <c r="H38" s="1071"/>
      <c r="I38" s="1071"/>
      <c r="J38" s="1071"/>
      <c r="K38" s="1071"/>
      <c r="L38" s="1073"/>
      <c r="M38" s="1070" t="s">
        <v>316</v>
      </c>
      <c r="N38" s="1071"/>
      <c r="O38" s="1071"/>
      <c r="P38" s="1071"/>
      <c r="Q38" s="1071"/>
      <c r="R38" s="1071"/>
      <c r="S38" s="1071"/>
      <c r="T38" s="1071"/>
      <c r="U38" s="1072"/>
    </row>
    <row r="39" spans="1:33" ht="14.85" customHeight="1">
      <c r="A39" s="1082"/>
      <c r="B39" s="1086"/>
      <c r="C39" s="1087"/>
      <c r="D39" s="1074" t="s">
        <v>313</v>
      </c>
      <c r="E39" s="1077" t="s">
        <v>317</v>
      </c>
      <c r="F39" s="1067" t="s">
        <v>319</v>
      </c>
      <c r="G39" s="1070" t="s">
        <v>314</v>
      </c>
      <c r="H39" s="1071"/>
      <c r="I39" s="1071"/>
      <c r="J39" s="1071"/>
      <c r="K39" s="1071"/>
      <c r="L39" s="1073"/>
      <c r="M39" s="1074" t="s">
        <v>313</v>
      </c>
      <c r="N39" s="1077" t="s">
        <v>317</v>
      </c>
      <c r="O39" s="1067" t="s">
        <v>319</v>
      </c>
      <c r="P39" s="1070" t="s">
        <v>320</v>
      </c>
      <c r="Q39" s="1071"/>
      <c r="R39" s="1071"/>
      <c r="S39" s="1071"/>
      <c r="T39" s="1071"/>
      <c r="U39" s="1072"/>
    </row>
    <row r="40" spans="1:33" ht="14.85" customHeight="1">
      <c r="A40" s="1082"/>
      <c r="B40" s="1088"/>
      <c r="C40" s="1089"/>
      <c r="D40" s="1075"/>
      <c r="E40" s="1078"/>
      <c r="F40" s="1068"/>
      <c r="G40" s="1070" t="s">
        <v>321</v>
      </c>
      <c r="H40" s="1073"/>
      <c r="I40" s="1070" t="s">
        <v>322</v>
      </c>
      <c r="J40" s="1073"/>
      <c r="K40" s="1070" t="s">
        <v>323</v>
      </c>
      <c r="L40" s="1073"/>
      <c r="M40" s="1075"/>
      <c r="N40" s="1078"/>
      <c r="O40" s="1068"/>
      <c r="P40" s="1070" t="s">
        <v>321</v>
      </c>
      <c r="Q40" s="1073"/>
      <c r="R40" s="1070" t="s">
        <v>322</v>
      </c>
      <c r="S40" s="1073"/>
      <c r="T40" s="1070" t="s">
        <v>323</v>
      </c>
      <c r="U40" s="1072"/>
    </row>
    <row r="41" spans="1:33" ht="30" customHeight="1" thickBot="1">
      <c r="A41" s="1083"/>
      <c r="B41" s="659" t="s">
        <v>313</v>
      </c>
      <c r="C41" s="657" t="s">
        <v>811</v>
      </c>
      <c r="D41" s="1076"/>
      <c r="E41" s="1079"/>
      <c r="F41" s="1069"/>
      <c r="G41" s="682" t="s">
        <v>313</v>
      </c>
      <c r="H41" s="661" t="s">
        <v>317</v>
      </c>
      <c r="I41" s="682" t="s">
        <v>313</v>
      </c>
      <c r="J41" s="661" t="s">
        <v>317</v>
      </c>
      <c r="K41" s="682" t="s">
        <v>313</v>
      </c>
      <c r="L41" s="661" t="s">
        <v>317</v>
      </c>
      <c r="M41" s="1076"/>
      <c r="N41" s="1079"/>
      <c r="O41" s="1069"/>
      <c r="P41" s="660" t="s">
        <v>313</v>
      </c>
      <c r="Q41" s="661" t="s">
        <v>317</v>
      </c>
      <c r="R41" s="658" t="s">
        <v>313</v>
      </c>
      <c r="S41" s="683" t="s">
        <v>317</v>
      </c>
      <c r="T41" s="658" t="s">
        <v>313</v>
      </c>
      <c r="U41" s="684" t="s">
        <v>317</v>
      </c>
    </row>
    <row r="42" spans="1:33" ht="14.85" customHeight="1">
      <c r="A42" s="149" t="s">
        <v>84</v>
      </c>
      <c r="B42" s="11">
        <f>D42+M42</f>
        <v>99803</v>
      </c>
      <c r="C42" s="711">
        <v>38.989953692042249</v>
      </c>
      <c r="D42" s="575">
        <f>G42+I42+K42</f>
        <v>5984</v>
      </c>
      <c r="E42" s="703">
        <f t="shared" ref="E42:E60" si="15">D42/B42*100</f>
        <v>5.9958117491458172</v>
      </c>
      <c r="F42" s="688">
        <v>30.900835073068933</v>
      </c>
      <c r="G42" s="107">
        <v>3316</v>
      </c>
      <c r="H42" s="555">
        <f t="shared" ref="H42:H60" si="16">G42/$D42*100</f>
        <v>55.414438502673804</v>
      </c>
      <c r="I42" s="107">
        <v>2397</v>
      </c>
      <c r="J42" s="555">
        <f t="shared" ref="J42:J60" si="17">I42/$D42*100</f>
        <v>40.05681818181818</v>
      </c>
      <c r="K42" s="107">
        <v>271</v>
      </c>
      <c r="L42" s="555">
        <f t="shared" ref="L42:L60" si="18">K42/$D42*100</f>
        <v>4.5287433155080219</v>
      </c>
      <c r="M42" s="107">
        <f>P42+R42+T42</f>
        <v>93819</v>
      </c>
      <c r="N42" s="703">
        <f>M42/B42*100</f>
        <v>94.004188250854185</v>
      </c>
      <c r="O42" s="688">
        <v>39.55199137966757</v>
      </c>
      <c r="P42" s="107">
        <v>27405</v>
      </c>
      <c r="Q42" s="703">
        <f>P42/M42*100</f>
        <v>29.210501071211585</v>
      </c>
      <c r="R42" s="148">
        <v>50781</v>
      </c>
      <c r="S42" s="703">
        <f>R42/M42*100</f>
        <v>54.126562849742591</v>
      </c>
      <c r="T42" s="709">
        <v>15633</v>
      </c>
      <c r="U42" s="30">
        <f>T42/M42*100</f>
        <v>16.662936079045824</v>
      </c>
    </row>
    <row r="43" spans="1:33" ht="14.85" customHeight="1">
      <c r="A43" s="150" t="s">
        <v>85</v>
      </c>
      <c r="B43" s="12">
        <f t="shared" ref="B43:B60" si="19">D43+M43</f>
        <v>100886</v>
      </c>
      <c r="C43" s="712">
        <v>37.867788332046317</v>
      </c>
      <c r="D43" s="576">
        <f t="shared" ref="D43:D60" si="20">G43+I43+K43</f>
        <v>4312</v>
      </c>
      <c r="E43" s="704">
        <f t="shared" si="15"/>
        <v>4.2741311975893588</v>
      </c>
      <c r="F43" s="689">
        <v>30.798982605841818</v>
      </c>
      <c r="G43" s="20">
        <v>2400</v>
      </c>
      <c r="H43" s="558">
        <f t="shared" si="16"/>
        <v>55.658627087198518</v>
      </c>
      <c r="I43" s="20">
        <v>1701</v>
      </c>
      <c r="J43" s="558">
        <f t="shared" si="17"/>
        <v>39.448051948051948</v>
      </c>
      <c r="K43" s="20">
        <v>211</v>
      </c>
      <c r="L43" s="558">
        <f t="shared" si="18"/>
        <v>4.8933209647495364</v>
      </c>
      <c r="M43" s="20">
        <f t="shared" ref="M43:M60" si="21">P43+R43+T43</f>
        <v>96574</v>
      </c>
      <c r="N43" s="704">
        <f t="shared" ref="N43:N60" si="22">M43/B43*100</f>
        <v>95.725868802410645</v>
      </c>
      <c r="O43" s="689">
        <v>38.276926145429655</v>
      </c>
      <c r="P43" s="20">
        <v>29115</v>
      </c>
      <c r="Q43" s="704">
        <f t="shared" ref="Q43:Q60" si="23">P43/M43*100</f>
        <v>30.147865885227908</v>
      </c>
      <c r="R43" s="159">
        <v>54259</v>
      </c>
      <c r="S43" s="704">
        <f t="shared" ref="S43:S60" si="24">R43/M43*100</f>
        <v>56.183859009671345</v>
      </c>
      <c r="T43" s="36">
        <v>13200</v>
      </c>
      <c r="U43" s="34">
        <f t="shared" ref="U43:U60" si="25">T43/M43*100</f>
        <v>13.668275105100752</v>
      </c>
    </row>
    <row r="44" spans="1:33" ht="14.85" customHeight="1">
      <c r="A44" s="151" t="s">
        <v>86</v>
      </c>
      <c r="B44" s="13">
        <f t="shared" si="19"/>
        <v>35076</v>
      </c>
      <c r="C44" s="713">
        <v>40.258068194777017</v>
      </c>
      <c r="D44" s="575">
        <f t="shared" si="20"/>
        <v>4411</v>
      </c>
      <c r="E44" s="705">
        <f t="shared" si="15"/>
        <v>12.575550233778083</v>
      </c>
      <c r="F44" s="690">
        <v>35.231013375651798</v>
      </c>
      <c r="G44" s="17">
        <v>1387</v>
      </c>
      <c r="H44" s="560">
        <f t="shared" si="16"/>
        <v>31.444116980276583</v>
      </c>
      <c r="I44" s="17">
        <v>2748</v>
      </c>
      <c r="J44" s="560">
        <f t="shared" si="17"/>
        <v>62.298798458399453</v>
      </c>
      <c r="K44" s="17">
        <v>276</v>
      </c>
      <c r="L44" s="560">
        <f t="shared" si="18"/>
        <v>6.2570845613239623</v>
      </c>
      <c r="M44" s="17">
        <f t="shared" si="21"/>
        <v>30665</v>
      </c>
      <c r="N44" s="705">
        <f t="shared" si="22"/>
        <v>87.424449766221926</v>
      </c>
      <c r="O44" s="690">
        <v>40.981183759986699</v>
      </c>
      <c r="P44" s="17">
        <v>6477</v>
      </c>
      <c r="Q44" s="705">
        <f t="shared" si="23"/>
        <v>21.121800097831404</v>
      </c>
      <c r="R44" s="148">
        <v>18371</v>
      </c>
      <c r="S44" s="705">
        <f t="shared" si="24"/>
        <v>59.908690689711399</v>
      </c>
      <c r="T44" s="31">
        <v>5817</v>
      </c>
      <c r="U44" s="38">
        <f t="shared" si="25"/>
        <v>18.969509212457201</v>
      </c>
    </row>
    <row r="45" spans="1:33" ht="14.85" customHeight="1">
      <c r="A45" s="150" t="s">
        <v>87</v>
      </c>
      <c r="B45" s="12">
        <f t="shared" si="19"/>
        <v>19178</v>
      </c>
      <c r="C45" s="712">
        <v>41.301271926178501</v>
      </c>
      <c r="D45" s="576">
        <f t="shared" si="20"/>
        <v>1456</v>
      </c>
      <c r="E45" s="704">
        <f t="shared" si="15"/>
        <v>7.5920325372823037</v>
      </c>
      <c r="F45" s="689">
        <v>33.203225806451684</v>
      </c>
      <c r="G45" s="20">
        <v>490</v>
      </c>
      <c r="H45" s="558">
        <f t="shared" si="16"/>
        <v>33.653846153846153</v>
      </c>
      <c r="I45" s="20">
        <v>919</v>
      </c>
      <c r="J45" s="558">
        <f t="shared" si="17"/>
        <v>63.118131868131869</v>
      </c>
      <c r="K45" s="20">
        <v>47</v>
      </c>
      <c r="L45" s="558">
        <f t="shared" si="18"/>
        <v>3.2280219780219785</v>
      </c>
      <c r="M45" s="20">
        <f t="shared" si="21"/>
        <v>17722</v>
      </c>
      <c r="N45" s="704">
        <f t="shared" si="22"/>
        <v>92.407967462717693</v>
      </c>
      <c r="O45" s="689">
        <v>42.231995551024042</v>
      </c>
      <c r="P45" s="20">
        <v>2957</v>
      </c>
      <c r="Q45" s="704">
        <f t="shared" si="23"/>
        <v>16.685475679945831</v>
      </c>
      <c r="R45" s="159">
        <v>10909</v>
      </c>
      <c r="S45" s="704">
        <f t="shared" si="24"/>
        <v>61.556257758717983</v>
      </c>
      <c r="T45" s="36">
        <v>3856</v>
      </c>
      <c r="U45" s="34">
        <f t="shared" si="25"/>
        <v>21.758266561336193</v>
      </c>
    </row>
    <row r="46" spans="1:33" ht="14.85" customHeight="1">
      <c r="A46" s="151" t="s">
        <v>88</v>
      </c>
      <c r="B46" s="13">
        <v>5843</v>
      </c>
      <c r="C46" s="714">
        <v>39.809359605911347</v>
      </c>
      <c r="D46" s="17" t="s">
        <v>318</v>
      </c>
      <c r="E46" s="472" t="s">
        <v>318</v>
      </c>
      <c r="F46" s="691">
        <v>35.393811533052045</v>
      </c>
      <c r="G46" s="17" t="s">
        <v>318</v>
      </c>
      <c r="H46" s="472" t="s">
        <v>318</v>
      </c>
      <c r="I46" s="17" t="s">
        <v>318</v>
      </c>
      <c r="J46" s="472" t="s">
        <v>318</v>
      </c>
      <c r="K46" s="17" t="s">
        <v>318</v>
      </c>
      <c r="L46" s="472" t="s">
        <v>318</v>
      </c>
      <c r="M46" s="17" t="s">
        <v>318</v>
      </c>
      <c r="N46" s="472" t="s">
        <v>318</v>
      </c>
      <c r="O46" s="691">
        <v>40.393009853132597</v>
      </c>
      <c r="P46" s="17" t="s">
        <v>318</v>
      </c>
      <c r="Q46" s="472" t="s">
        <v>318</v>
      </c>
      <c r="R46" s="17" t="s">
        <v>318</v>
      </c>
      <c r="S46" s="472" t="s">
        <v>318</v>
      </c>
      <c r="T46" s="17" t="s">
        <v>318</v>
      </c>
      <c r="U46" s="39" t="s">
        <v>318</v>
      </c>
    </row>
    <row r="47" spans="1:33" ht="14.85" customHeight="1">
      <c r="A47" s="150" t="s">
        <v>89</v>
      </c>
      <c r="B47" s="12">
        <v>17982</v>
      </c>
      <c r="C47" s="715">
        <v>38.834022836339415</v>
      </c>
      <c r="D47" s="20" t="s">
        <v>318</v>
      </c>
      <c r="E47" s="471" t="s">
        <v>318</v>
      </c>
      <c r="F47" s="692">
        <v>35.140997830802583</v>
      </c>
      <c r="G47" s="20" t="s">
        <v>318</v>
      </c>
      <c r="H47" s="471" t="s">
        <v>318</v>
      </c>
      <c r="I47" s="20" t="s">
        <v>318</v>
      </c>
      <c r="J47" s="471" t="s">
        <v>318</v>
      </c>
      <c r="K47" s="20" t="s">
        <v>318</v>
      </c>
      <c r="L47" s="471" t="s">
        <v>318</v>
      </c>
      <c r="M47" s="20" t="s">
        <v>318</v>
      </c>
      <c r="N47" s="471" t="s">
        <v>318</v>
      </c>
      <c r="O47" s="692">
        <v>39.371966632962568</v>
      </c>
      <c r="P47" s="20" t="s">
        <v>318</v>
      </c>
      <c r="Q47" s="471" t="s">
        <v>318</v>
      </c>
      <c r="R47" s="20" t="s">
        <v>318</v>
      </c>
      <c r="S47" s="471" t="s">
        <v>318</v>
      </c>
      <c r="T47" s="20" t="s">
        <v>318</v>
      </c>
      <c r="U47" s="35" t="s">
        <v>318</v>
      </c>
    </row>
    <row r="48" spans="1:33" ht="14.85" customHeight="1">
      <c r="A48" s="151" t="s">
        <v>90</v>
      </c>
      <c r="B48" s="13">
        <f t="shared" si="19"/>
        <v>53738</v>
      </c>
      <c r="C48" s="713">
        <v>39.718381712498022</v>
      </c>
      <c r="D48" s="575">
        <f t="shared" si="20"/>
        <v>4512</v>
      </c>
      <c r="E48" s="705">
        <f t="shared" si="15"/>
        <v>8.3962931259071798</v>
      </c>
      <c r="F48" s="690">
        <v>33.861883752158064</v>
      </c>
      <c r="G48" s="17">
        <v>1963</v>
      </c>
      <c r="H48" s="560">
        <f t="shared" si="16"/>
        <v>43.506205673758863</v>
      </c>
      <c r="I48" s="17">
        <v>2238</v>
      </c>
      <c r="J48" s="560">
        <f t="shared" si="17"/>
        <v>49.601063829787236</v>
      </c>
      <c r="K48" s="17">
        <v>311</v>
      </c>
      <c r="L48" s="560">
        <f t="shared" si="18"/>
        <v>6.8927304964539013</v>
      </c>
      <c r="M48" s="17">
        <f t="shared" si="21"/>
        <v>49226</v>
      </c>
      <c r="N48" s="705">
        <f t="shared" si="22"/>
        <v>91.603706874092822</v>
      </c>
      <c r="O48" s="690">
        <v>40.316491654258513</v>
      </c>
      <c r="P48" s="17">
        <v>12729</v>
      </c>
      <c r="Q48" s="705">
        <f t="shared" si="23"/>
        <v>25.858286271482552</v>
      </c>
      <c r="R48" s="148">
        <v>27453</v>
      </c>
      <c r="S48" s="705">
        <f t="shared" si="24"/>
        <v>55.76930890179986</v>
      </c>
      <c r="T48" s="31">
        <v>9044</v>
      </c>
      <c r="U48" s="38">
        <f t="shared" si="25"/>
        <v>18.372404826717588</v>
      </c>
    </row>
    <row r="49" spans="1:21" ht="14.85" customHeight="1">
      <c r="A49" s="150" t="s">
        <v>91</v>
      </c>
      <c r="B49" s="12">
        <v>11288</v>
      </c>
      <c r="C49" s="715">
        <v>41.602557469140493</v>
      </c>
      <c r="D49" s="20" t="s">
        <v>318</v>
      </c>
      <c r="E49" s="471" t="s">
        <v>318</v>
      </c>
      <c r="F49" s="692">
        <v>31.091603053435108</v>
      </c>
      <c r="G49" s="20" t="s">
        <v>318</v>
      </c>
      <c r="H49" s="471" t="s">
        <v>318</v>
      </c>
      <c r="I49" s="20" t="s">
        <v>318</v>
      </c>
      <c r="J49" s="471" t="s">
        <v>318</v>
      </c>
      <c r="K49" s="20" t="s">
        <v>318</v>
      </c>
      <c r="L49" s="471" t="s">
        <v>318</v>
      </c>
      <c r="M49" s="20" t="s">
        <v>318</v>
      </c>
      <c r="N49" s="471" t="s">
        <v>318</v>
      </c>
      <c r="O49" s="692">
        <v>42.605991902833942</v>
      </c>
      <c r="P49" s="20" t="s">
        <v>318</v>
      </c>
      <c r="Q49" s="471" t="s">
        <v>318</v>
      </c>
      <c r="R49" s="20" t="s">
        <v>318</v>
      </c>
      <c r="S49" s="471" t="s">
        <v>318</v>
      </c>
      <c r="T49" s="20" t="s">
        <v>318</v>
      </c>
      <c r="U49" s="35" t="s">
        <v>318</v>
      </c>
    </row>
    <row r="50" spans="1:21" ht="14.85" customHeight="1">
      <c r="A50" s="151" t="s">
        <v>92</v>
      </c>
      <c r="B50" s="13">
        <f t="shared" si="19"/>
        <v>61661</v>
      </c>
      <c r="C50" s="713">
        <v>40.031652147332792</v>
      </c>
      <c r="D50" s="575">
        <f t="shared" si="20"/>
        <v>4028</v>
      </c>
      <c r="E50" s="705">
        <f t="shared" si="15"/>
        <v>6.5324921749566185</v>
      </c>
      <c r="F50" s="690">
        <v>33.351692243010284</v>
      </c>
      <c r="G50" s="17">
        <v>1815</v>
      </c>
      <c r="H50" s="560">
        <f t="shared" si="16"/>
        <v>45.059582919563056</v>
      </c>
      <c r="I50" s="17">
        <v>1985</v>
      </c>
      <c r="J50" s="560">
        <f t="shared" si="17"/>
        <v>49.280039721946373</v>
      </c>
      <c r="K50" s="17">
        <v>228</v>
      </c>
      <c r="L50" s="560">
        <f t="shared" si="18"/>
        <v>5.6603773584905666</v>
      </c>
      <c r="M50" s="17">
        <f t="shared" si="21"/>
        <v>57633</v>
      </c>
      <c r="N50" s="705">
        <f t="shared" si="22"/>
        <v>93.467507825043384</v>
      </c>
      <c r="O50" s="690">
        <v>40.555387074975648</v>
      </c>
      <c r="P50" s="17">
        <v>14635</v>
      </c>
      <c r="Q50" s="705">
        <f t="shared" si="23"/>
        <v>25.393437787378758</v>
      </c>
      <c r="R50" s="148">
        <v>32698</v>
      </c>
      <c r="S50" s="705">
        <f t="shared" si="24"/>
        <v>56.734856766088868</v>
      </c>
      <c r="T50" s="31">
        <v>10300</v>
      </c>
      <c r="U50" s="38">
        <f t="shared" si="25"/>
        <v>17.871705446532367</v>
      </c>
    </row>
    <row r="51" spans="1:21" ht="14.85" customHeight="1">
      <c r="A51" s="150" t="s">
        <v>93</v>
      </c>
      <c r="B51" s="12">
        <f t="shared" si="19"/>
        <v>130477</v>
      </c>
      <c r="C51" s="712">
        <v>39.485565267932394</v>
      </c>
      <c r="D51" s="576">
        <f t="shared" si="20"/>
        <v>8413</v>
      </c>
      <c r="E51" s="704">
        <f t="shared" si="15"/>
        <v>6.4478797029361488</v>
      </c>
      <c r="F51" s="689">
        <v>32.494505494505418</v>
      </c>
      <c r="G51" s="20">
        <v>4019</v>
      </c>
      <c r="H51" s="558">
        <f t="shared" si="16"/>
        <v>47.771306311660524</v>
      </c>
      <c r="I51" s="20">
        <v>3930</v>
      </c>
      <c r="J51" s="558">
        <f t="shared" si="17"/>
        <v>46.713419707595385</v>
      </c>
      <c r="K51" s="20">
        <v>464</v>
      </c>
      <c r="L51" s="558">
        <f t="shared" si="18"/>
        <v>5.5152739807440865</v>
      </c>
      <c r="M51" s="20">
        <f t="shared" si="21"/>
        <v>122064</v>
      </c>
      <c r="N51" s="704">
        <f t="shared" si="22"/>
        <v>93.552120297063851</v>
      </c>
      <c r="O51" s="689">
        <v>39.969345369506883</v>
      </c>
      <c r="P51" s="20">
        <v>33553</v>
      </c>
      <c r="Q51" s="704">
        <f t="shared" si="23"/>
        <v>27.488039061475948</v>
      </c>
      <c r="R51" s="159">
        <v>67301</v>
      </c>
      <c r="S51" s="704">
        <f t="shared" si="24"/>
        <v>55.135830384060824</v>
      </c>
      <c r="T51" s="36">
        <v>21210</v>
      </c>
      <c r="U51" s="34">
        <f t="shared" si="25"/>
        <v>17.376130554463231</v>
      </c>
    </row>
    <row r="52" spans="1:21" ht="14.85" customHeight="1">
      <c r="A52" s="151" t="s">
        <v>94</v>
      </c>
      <c r="B52" s="13">
        <f t="shared" si="19"/>
        <v>33813</v>
      </c>
      <c r="C52" s="713">
        <v>40.400528750826297</v>
      </c>
      <c r="D52" s="575">
        <f t="shared" si="20"/>
        <v>1938</v>
      </c>
      <c r="E52" s="705">
        <f t="shared" si="15"/>
        <v>5.7315233785822022</v>
      </c>
      <c r="F52" s="690">
        <v>33.194392523364549</v>
      </c>
      <c r="G52" s="17">
        <v>861</v>
      </c>
      <c r="H52" s="560">
        <f t="shared" si="16"/>
        <v>44.427244582043343</v>
      </c>
      <c r="I52" s="17">
        <v>936</v>
      </c>
      <c r="J52" s="560">
        <f t="shared" si="17"/>
        <v>48.297213622291025</v>
      </c>
      <c r="K52" s="17">
        <v>141</v>
      </c>
      <c r="L52" s="560">
        <f t="shared" si="18"/>
        <v>7.2755417956656343</v>
      </c>
      <c r="M52" s="17">
        <f t="shared" si="21"/>
        <v>31875</v>
      </c>
      <c r="N52" s="705">
        <f t="shared" si="22"/>
        <v>94.26847662141779</v>
      </c>
      <c r="O52" s="690">
        <v>40.872715024954424</v>
      </c>
      <c r="P52" s="17">
        <v>7315</v>
      </c>
      <c r="Q52" s="705">
        <f t="shared" si="23"/>
        <v>22.949019607843137</v>
      </c>
      <c r="R52" s="148">
        <v>18809</v>
      </c>
      <c r="S52" s="705">
        <f t="shared" si="24"/>
        <v>59.008627450980391</v>
      </c>
      <c r="T52" s="31">
        <v>5751</v>
      </c>
      <c r="U52" s="38">
        <f t="shared" si="25"/>
        <v>18.042352941176471</v>
      </c>
    </row>
    <row r="53" spans="1:21" ht="14.85" customHeight="1">
      <c r="A53" s="150" t="s">
        <v>95</v>
      </c>
      <c r="B53" s="12">
        <f t="shared" si="19"/>
        <v>6927</v>
      </c>
      <c r="C53" s="712">
        <v>38.968479776848049</v>
      </c>
      <c r="D53" s="576">
        <f t="shared" si="20"/>
        <v>387</v>
      </c>
      <c r="E53" s="704">
        <f t="shared" si="15"/>
        <v>5.5868341273278475</v>
      </c>
      <c r="F53" s="689">
        <v>32.866972477064202</v>
      </c>
      <c r="G53" s="20">
        <v>175</v>
      </c>
      <c r="H53" s="558">
        <f t="shared" si="16"/>
        <v>45.219638242894057</v>
      </c>
      <c r="I53" s="20">
        <v>200</v>
      </c>
      <c r="J53" s="558">
        <f t="shared" si="17"/>
        <v>51.679586563307488</v>
      </c>
      <c r="K53" s="20">
        <v>12</v>
      </c>
      <c r="L53" s="558">
        <f t="shared" si="18"/>
        <v>3.1007751937984498</v>
      </c>
      <c r="M53" s="20">
        <f t="shared" si="21"/>
        <v>6540</v>
      </c>
      <c r="N53" s="704">
        <f t="shared" si="22"/>
        <v>94.413165872672153</v>
      </c>
      <c r="O53" s="689">
        <v>39.363528363528346</v>
      </c>
      <c r="P53" s="20">
        <v>1934</v>
      </c>
      <c r="Q53" s="704">
        <f t="shared" si="23"/>
        <v>29.571865443425079</v>
      </c>
      <c r="R53" s="159">
        <v>3539</v>
      </c>
      <c r="S53" s="704">
        <f t="shared" si="24"/>
        <v>54.113149847094796</v>
      </c>
      <c r="T53" s="36">
        <v>1067</v>
      </c>
      <c r="U53" s="34">
        <f t="shared" si="25"/>
        <v>16.314984709480125</v>
      </c>
    </row>
    <row r="54" spans="1:21" ht="14.85" customHeight="1">
      <c r="A54" s="151" t="s">
        <v>96</v>
      </c>
      <c r="B54" s="13">
        <f t="shared" si="19"/>
        <v>30774</v>
      </c>
      <c r="C54" s="713">
        <v>41.295483606976781</v>
      </c>
      <c r="D54" s="575">
        <f t="shared" si="20"/>
        <v>2396</v>
      </c>
      <c r="E54" s="705">
        <f t="shared" si="15"/>
        <v>7.7857932020536813</v>
      </c>
      <c r="F54" s="690">
        <v>33.214483278853372</v>
      </c>
      <c r="G54" s="17">
        <v>795</v>
      </c>
      <c r="H54" s="560">
        <f t="shared" si="16"/>
        <v>33.180300500834726</v>
      </c>
      <c r="I54" s="17">
        <v>1530</v>
      </c>
      <c r="J54" s="560">
        <f t="shared" si="17"/>
        <v>63.856427378964945</v>
      </c>
      <c r="K54" s="17">
        <v>71</v>
      </c>
      <c r="L54" s="560">
        <f t="shared" si="18"/>
        <v>2.963272120200334</v>
      </c>
      <c r="M54" s="17">
        <f t="shared" si="21"/>
        <v>28378</v>
      </c>
      <c r="N54" s="705">
        <f t="shared" si="22"/>
        <v>92.214206797946318</v>
      </c>
      <c r="O54" s="690">
        <v>42.210448398576638</v>
      </c>
      <c r="P54" s="17">
        <v>4906</v>
      </c>
      <c r="Q54" s="705">
        <f t="shared" si="23"/>
        <v>17.288040031009938</v>
      </c>
      <c r="R54" s="148">
        <v>17621</v>
      </c>
      <c r="S54" s="705">
        <f t="shared" si="24"/>
        <v>62.093875537388122</v>
      </c>
      <c r="T54" s="31">
        <v>5851</v>
      </c>
      <c r="U54" s="38">
        <f t="shared" si="25"/>
        <v>20.618084431601947</v>
      </c>
    </row>
    <row r="55" spans="1:21" ht="14.85" customHeight="1">
      <c r="A55" s="150" t="s">
        <v>97</v>
      </c>
      <c r="B55" s="12">
        <f t="shared" si="19"/>
        <v>16136</v>
      </c>
      <c r="C55" s="712">
        <v>41.683980232677662</v>
      </c>
      <c r="D55" s="576">
        <f t="shared" si="20"/>
        <v>850</v>
      </c>
      <c r="E55" s="704">
        <f t="shared" si="15"/>
        <v>5.2677243430837875</v>
      </c>
      <c r="F55" s="689">
        <v>30.117687543014441</v>
      </c>
      <c r="G55" s="20">
        <v>354</v>
      </c>
      <c r="H55" s="558">
        <f t="shared" si="16"/>
        <v>41.647058823529406</v>
      </c>
      <c r="I55" s="20">
        <v>467</v>
      </c>
      <c r="J55" s="558">
        <f t="shared" si="17"/>
        <v>54.941176470588239</v>
      </c>
      <c r="K55" s="20">
        <v>29</v>
      </c>
      <c r="L55" s="558">
        <f t="shared" si="18"/>
        <v>3.4117647058823533</v>
      </c>
      <c r="M55" s="20">
        <f t="shared" si="21"/>
        <v>15286</v>
      </c>
      <c r="N55" s="704">
        <f t="shared" si="22"/>
        <v>94.732275656916215</v>
      </c>
      <c r="O55" s="689">
        <v>42.619039670616907</v>
      </c>
      <c r="P55" s="20">
        <v>2927</v>
      </c>
      <c r="Q55" s="704">
        <f t="shared" si="23"/>
        <v>19.148240219808976</v>
      </c>
      <c r="R55" s="159">
        <v>8457</v>
      </c>
      <c r="S55" s="704">
        <f t="shared" si="24"/>
        <v>55.325134109642818</v>
      </c>
      <c r="T55" s="36">
        <v>3902</v>
      </c>
      <c r="U55" s="34">
        <f t="shared" si="25"/>
        <v>25.526625670548214</v>
      </c>
    </row>
    <row r="56" spans="1:21" ht="14.85" customHeight="1">
      <c r="A56" s="151" t="s">
        <v>98</v>
      </c>
      <c r="B56" s="13">
        <f t="shared" si="19"/>
        <v>22071</v>
      </c>
      <c r="C56" s="713">
        <v>40.670062079216507</v>
      </c>
      <c r="D56" s="575">
        <f t="shared" si="20"/>
        <v>2035</v>
      </c>
      <c r="E56" s="705">
        <f t="shared" si="15"/>
        <v>9.2202437587784871</v>
      </c>
      <c r="F56" s="690">
        <v>34.434627398482881</v>
      </c>
      <c r="G56" s="17">
        <v>802</v>
      </c>
      <c r="H56" s="560">
        <f t="shared" si="16"/>
        <v>39.41031941031941</v>
      </c>
      <c r="I56" s="17">
        <v>1098</v>
      </c>
      <c r="J56" s="560">
        <f t="shared" si="17"/>
        <v>53.955773955773957</v>
      </c>
      <c r="K56" s="17">
        <v>135</v>
      </c>
      <c r="L56" s="560">
        <f t="shared" si="18"/>
        <v>6.6339066339066335</v>
      </c>
      <c r="M56" s="17">
        <f t="shared" si="21"/>
        <v>20036</v>
      </c>
      <c r="N56" s="705">
        <f t="shared" si="22"/>
        <v>90.779756241221506</v>
      </c>
      <c r="O56" s="690">
        <v>41.347307710948456</v>
      </c>
      <c r="P56" s="17">
        <v>4478</v>
      </c>
      <c r="Q56" s="705">
        <f t="shared" si="23"/>
        <v>22.349770413256138</v>
      </c>
      <c r="R56" s="148">
        <v>11821</v>
      </c>
      <c r="S56" s="705">
        <f t="shared" si="24"/>
        <v>58.998802156118991</v>
      </c>
      <c r="T56" s="31">
        <v>3737</v>
      </c>
      <c r="U56" s="38">
        <f t="shared" si="25"/>
        <v>18.651427430624874</v>
      </c>
    </row>
    <row r="57" spans="1:21" ht="14.85" customHeight="1" thickBot="1">
      <c r="A57" s="152" t="s">
        <v>99</v>
      </c>
      <c r="B57" s="12">
        <v>15895</v>
      </c>
      <c r="C57" s="716">
        <v>41.811619718309913</v>
      </c>
      <c r="D57" s="20" t="s">
        <v>318</v>
      </c>
      <c r="E57" s="471" t="s">
        <v>318</v>
      </c>
      <c r="F57" s="692">
        <v>32.981230448383712</v>
      </c>
      <c r="G57" s="20" t="s">
        <v>318</v>
      </c>
      <c r="H57" s="471" t="s">
        <v>318</v>
      </c>
      <c r="I57" s="20" t="s">
        <v>318</v>
      </c>
      <c r="J57" s="471" t="s">
        <v>318</v>
      </c>
      <c r="K57" s="20" t="s">
        <v>318</v>
      </c>
      <c r="L57" s="577" t="s">
        <v>318</v>
      </c>
      <c r="M57" s="20" t="s">
        <v>318</v>
      </c>
      <c r="N57" s="471" t="s">
        <v>318</v>
      </c>
      <c r="O57" s="692">
        <v>42.378253596520736</v>
      </c>
      <c r="P57" s="20" t="s">
        <v>318</v>
      </c>
      <c r="Q57" s="471" t="s">
        <v>318</v>
      </c>
      <c r="R57" s="20" t="s">
        <v>318</v>
      </c>
      <c r="S57" s="471" t="s">
        <v>318</v>
      </c>
      <c r="T57" s="20" t="s">
        <v>318</v>
      </c>
      <c r="U57" s="35" t="s">
        <v>318</v>
      </c>
    </row>
    <row r="58" spans="1:21" ht="14.85" customHeight="1">
      <c r="A58" s="153" t="s">
        <v>100</v>
      </c>
      <c r="B58" s="15">
        <f t="shared" si="19"/>
        <v>533201</v>
      </c>
      <c r="C58" s="565">
        <v>39.238970786564849</v>
      </c>
      <c r="D58" s="41">
        <f t="shared" si="20"/>
        <v>34519</v>
      </c>
      <c r="E58" s="706">
        <f t="shared" si="15"/>
        <v>6.4739188411124511</v>
      </c>
      <c r="F58" s="700">
        <v>32.606000102390695</v>
      </c>
      <c r="G58" s="697">
        <v>16386</v>
      </c>
      <c r="H58" s="694">
        <f t="shared" si="16"/>
        <v>47.469509545467716</v>
      </c>
      <c r="I58" s="697">
        <v>16145</v>
      </c>
      <c r="J58" s="694">
        <f t="shared" si="17"/>
        <v>46.771343318172597</v>
      </c>
      <c r="K58" s="697">
        <v>1988</v>
      </c>
      <c r="L58" s="565">
        <f t="shared" si="18"/>
        <v>5.7591471363596858</v>
      </c>
      <c r="M58" s="23">
        <f t="shared" si="21"/>
        <v>498682</v>
      </c>
      <c r="N58" s="706">
        <f t="shared" si="22"/>
        <v>93.52608115888755</v>
      </c>
      <c r="O58" s="700">
        <v>39.740130510127514</v>
      </c>
      <c r="P58" s="697">
        <v>136524</v>
      </c>
      <c r="Q58" s="706">
        <f t="shared" si="23"/>
        <v>27.376965681536529</v>
      </c>
      <c r="R58" s="566">
        <v>278841</v>
      </c>
      <c r="S58" s="706">
        <f t="shared" si="24"/>
        <v>55.915593504477798</v>
      </c>
      <c r="T58" s="43">
        <v>83317</v>
      </c>
      <c r="U58" s="42">
        <f t="shared" si="25"/>
        <v>16.707440813985666</v>
      </c>
    </row>
    <row r="59" spans="1:21" ht="14.85" customHeight="1">
      <c r="A59" s="154" t="s">
        <v>101</v>
      </c>
      <c r="B59" s="16">
        <f t="shared" si="19"/>
        <v>128347</v>
      </c>
      <c r="C59" s="567">
        <v>41.184404636458872</v>
      </c>
      <c r="D59" s="45">
        <f t="shared" si="20"/>
        <v>10803</v>
      </c>
      <c r="E59" s="707">
        <f t="shared" si="15"/>
        <v>8.4170257193389784</v>
      </c>
      <c r="F59" s="701">
        <v>33.32796182308595</v>
      </c>
      <c r="G59" s="698">
        <v>3657</v>
      </c>
      <c r="H59" s="695">
        <f t="shared" si="16"/>
        <v>33.851707858928073</v>
      </c>
      <c r="I59" s="698">
        <v>6675</v>
      </c>
      <c r="J59" s="695">
        <f t="shared" si="17"/>
        <v>61.78839211330186</v>
      </c>
      <c r="K59" s="698">
        <v>471</v>
      </c>
      <c r="L59" s="567">
        <f t="shared" si="18"/>
        <v>4.3599000277700641</v>
      </c>
      <c r="M59" s="25">
        <f t="shared" si="21"/>
        <v>117544</v>
      </c>
      <c r="N59" s="707">
        <f t="shared" si="22"/>
        <v>91.58297428066102</v>
      </c>
      <c r="O59" s="701">
        <v>42.040856177810333</v>
      </c>
      <c r="P59" s="698">
        <v>21877</v>
      </c>
      <c r="Q59" s="707">
        <f t="shared" si="23"/>
        <v>18.611753896413259</v>
      </c>
      <c r="R59" s="568">
        <v>70116</v>
      </c>
      <c r="S59" s="707">
        <f t="shared" si="24"/>
        <v>59.650854148233854</v>
      </c>
      <c r="T59" s="47">
        <v>25551</v>
      </c>
      <c r="U59" s="46">
        <f t="shared" si="25"/>
        <v>21.737391955352887</v>
      </c>
    </row>
    <row r="60" spans="1:21" ht="14.85" customHeight="1">
      <c r="A60" s="155" t="s">
        <v>102</v>
      </c>
      <c r="B60" s="156">
        <f t="shared" si="19"/>
        <v>661548</v>
      </c>
      <c r="C60" s="571">
        <v>39.645910390793894</v>
      </c>
      <c r="D60" s="163">
        <f t="shared" si="20"/>
        <v>45322</v>
      </c>
      <c r="E60" s="717">
        <f t="shared" si="15"/>
        <v>6.850901219563811</v>
      </c>
      <c r="F60" s="702">
        <v>32.80102755721618</v>
      </c>
      <c r="G60" s="699">
        <v>20043</v>
      </c>
      <c r="H60" s="696">
        <f t="shared" si="16"/>
        <v>44.223555888972243</v>
      </c>
      <c r="I60" s="699">
        <v>22820</v>
      </c>
      <c r="J60" s="696">
        <f t="shared" si="17"/>
        <v>50.350822999867617</v>
      </c>
      <c r="K60" s="699">
        <v>2459</v>
      </c>
      <c r="L60" s="569">
        <f t="shared" si="18"/>
        <v>5.4256211111601429</v>
      </c>
      <c r="M60" s="161">
        <f t="shared" si="21"/>
        <v>616226</v>
      </c>
      <c r="N60" s="708">
        <f t="shared" si="22"/>
        <v>93.149098780436191</v>
      </c>
      <c r="O60" s="702">
        <v>40.209834319453641</v>
      </c>
      <c r="P60" s="699">
        <v>158401</v>
      </c>
      <c r="Q60" s="708">
        <f t="shared" si="23"/>
        <v>25.705017315075963</v>
      </c>
      <c r="R60" s="572">
        <v>348957</v>
      </c>
      <c r="S60" s="708">
        <f t="shared" si="24"/>
        <v>56.628087747027877</v>
      </c>
      <c r="T60" s="710">
        <v>108868</v>
      </c>
      <c r="U60" s="160">
        <f t="shared" si="25"/>
        <v>17.66689493789616</v>
      </c>
    </row>
    <row r="61" spans="1:21" ht="14.85" customHeight="1">
      <c r="A61" s="1066" t="s">
        <v>721</v>
      </c>
      <c r="B61" s="1066"/>
      <c r="C61" s="1066"/>
      <c r="D61" s="1066"/>
      <c r="E61" s="1066"/>
      <c r="F61" s="1066"/>
      <c r="G61" s="1066"/>
      <c r="H61" s="1066"/>
      <c r="I61" s="1066"/>
      <c r="J61" s="1066"/>
      <c r="K61" s="1066"/>
      <c r="L61" s="1066"/>
      <c r="M61" s="1066"/>
      <c r="N61" s="1066"/>
      <c r="O61" s="1066"/>
      <c r="P61" s="1066"/>
      <c r="Q61" s="1066"/>
      <c r="R61" s="1066"/>
      <c r="S61" s="1066"/>
      <c r="T61" s="1066"/>
      <c r="U61" s="1066"/>
    </row>
    <row r="62" spans="1:21" ht="14.85" customHeight="1">
      <c r="A62" s="1064" t="s">
        <v>728</v>
      </c>
      <c r="B62" s="1064"/>
      <c r="C62" s="1064"/>
      <c r="D62" s="1064"/>
      <c r="E62" s="1064"/>
      <c r="F62" s="1064"/>
      <c r="G62" s="1064"/>
      <c r="H62" s="1064"/>
      <c r="I62" s="1064"/>
      <c r="J62" s="1064"/>
      <c r="K62" s="1064"/>
      <c r="L62" s="1064"/>
      <c r="M62" s="1064"/>
      <c r="N62" s="1064"/>
      <c r="O62" s="1064"/>
      <c r="P62" s="1064"/>
      <c r="Q62" s="1064"/>
      <c r="R62" s="1064"/>
      <c r="S62" s="1064"/>
      <c r="T62" s="1064"/>
      <c r="U62" s="1064"/>
    </row>
    <row r="63" spans="1:21" ht="14.85" customHeight="1">
      <c r="A63" s="1064" t="s">
        <v>723</v>
      </c>
      <c r="B63" s="1064"/>
      <c r="C63" s="1064"/>
      <c r="D63" s="1064"/>
      <c r="E63" s="1064"/>
      <c r="F63" s="1064"/>
      <c r="G63" s="1064"/>
      <c r="H63" s="1064"/>
      <c r="I63" s="1064"/>
      <c r="J63" s="1064"/>
      <c r="K63" s="1064"/>
      <c r="L63" s="1064"/>
      <c r="M63" s="1064"/>
      <c r="N63" s="1064"/>
      <c r="O63" s="1064"/>
      <c r="P63" s="1064"/>
      <c r="Q63" s="1064"/>
      <c r="R63" s="1064"/>
      <c r="S63" s="1064"/>
      <c r="T63" s="1064"/>
      <c r="U63" s="1064"/>
    </row>
    <row r="64" spans="1:21" ht="14.85" customHeight="1">
      <c r="O64" s="574"/>
    </row>
    <row r="65" spans="1:33" ht="23.45" customHeight="1">
      <c r="A65" s="1080">
        <v>2020</v>
      </c>
      <c r="B65" s="1080"/>
      <c r="C65" s="1080"/>
      <c r="D65" s="1080"/>
      <c r="E65" s="1080"/>
      <c r="F65" s="1080"/>
      <c r="G65" s="1080"/>
      <c r="H65" s="1080"/>
      <c r="I65" s="1080"/>
      <c r="J65" s="1080"/>
      <c r="K65" s="1080"/>
      <c r="L65" s="1080"/>
      <c r="M65" s="1080"/>
      <c r="N65" s="1080"/>
      <c r="O65" s="1080"/>
      <c r="P65" s="1080"/>
      <c r="Q65" s="1080"/>
      <c r="R65" s="1080"/>
      <c r="S65" s="1080"/>
      <c r="T65" s="1080"/>
      <c r="U65" s="1080"/>
      <c r="V65" s="1080"/>
      <c r="W65" s="1080"/>
      <c r="X65" s="1080"/>
      <c r="Y65" s="1080"/>
      <c r="Z65" s="1080"/>
      <c r="AA65" s="1080"/>
      <c r="AB65" s="1080"/>
      <c r="AC65" s="1080"/>
      <c r="AD65" s="1080"/>
      <c r="AE65" s="1080"/>
      <c r="AF65" s="1080"/>
      <c r="AG65" s="1080"/>
    </row>
    <row r="66" spans="1:33" ht="14.85" customHeight="1">
      <c r="A66" s="549"/>
      <c r="B66" s="549"/>
      <c r="C66" s="550"/>
      <c r="D66" s="549"/>
      <c r="E66" s="549"/>
      <c r="F66" s="550"/>
      <c r="G66" s="549"/>
      <c r="H66" s="549"/>
      <c r="I66" s="549"/>
      <c r="J66" s="549"/>
      <c r="K66" s="549"/>
      <c r="L66" s="549"/>
      <c r="M66" s="549"/>
      <c r="N66" s="549"/>
      <c r="O66" s="549"/>
      <c r="P66" s="549"/>
      <c r="Q66" s="549"/>
      <c r="R66" s="549"/>
      <c r="S66" s="551"/>
      <c r="T66" s="549"/>
      <c r="U66" s="550"/>
      <c r="V66" s="549"/>
      <c r="W66" s="549"/>
      <c r="X66" s="549"/>
      <c r="Y66" s="549"/>
      <c r="Z66" s="549"/>
      <c r="AA66" s="549"/>
      <c r="AB66" s="549"/>
      <c r="AC66" s="549"/>
      <c r="AD66" s="549"/>
      <c r="AE66" s="549"/>
      <c r="AF66" s="549"/>
      <c r="AG66" s="549"/>
    </row>
    <row r="67" spans="1:33" ht="14.85" customHeight="1">
      <c r="A67" s="1065" t="s">
        <v>630</v>
      </c>
      <c r="B67" s="1065"/>
      <c r="C67" s="1065"/>
      <c r="D67" s="1065"/>
      <c r="E67" s="1065"/>
      <c r="F67" s="1065"/>
      <c r="G67" s="1065"/>
      <c r="H67" s="1065"/>
      <c r="I67" s="1065"/>
      <c r="J67" s="1065"/>
      <c r="K67" s="1065"/>
      <c r="L67" s="1065"/>
      <c r="M67" s="1065"/>
      <c r="N67" s="1065"/>
      <c r="O67" s="1065"/>
      <c r="P67" s="1065"/>
      <c r="Q67" s="1065"/>
      <c r="R67" s="1065"/>
      <c r="S67" s="1065"/>
      <c r="T67" s="1065"/>
      <c r="U67" s="1065"/>
      <c r="V67" s="1065"/>
      <c r="W67" s="1065"/>
      <c r="X67" s="1065"/>
      <c r="Y67" s="1065"/>
      <c r="Z67" s="1065"/>
      <c r="AA67" s="1065"/>
      <c r="AB67" s="1065"/>
      <c r="AC67" s="1065"/>
      <c r="AD67" s="1065"/>
      <c r="AE67" s="1065"/>
      <c r="AF67" s="1065"/>
      <c r="AG67" s="1065"/>
    </row>
    <row r="68" spans="1:33" ht="14.85" customHeight="1">
      <c r="A68" s="1081" t="s">
        <v>311</v>
      </c>
      <c r="B68" s="1084" t="s">
        <v>312</v>
      </c>
      <c r="C68" s="1085"/>
      <c r="D68" s="1070" t="s">
        <v>314</v>
      </c>
      <c r="E68" s="1071"/>
      <c r="F68" s="1071"/>
      <c r="G68" s="1071"/>
      <c r="H68" s="1071"/>
      <c r="I68" s="1071"/>
      <c r="J68" s="1071"/>
      <c r="K68" s="1071"/>
      <c r="L68" s="1071"/>
      <c r="M68" s="1071"/>
      <c r="N68" s="1071"/>
      <c r="O68" s="1071"/>
      <c r="P68" s="1071"/>
      <c r="Q68" s="1071"/>
      <c r="R68" s="1071"/>
      <c r="S68" s="1071"/>
      <c r="T68" s="1071"/>
      <c r="U68" s="1071"/>
      <c r="V68" s="1071"/>
      <c r="W68" s="1071"/>
      <c r="X68" s="1071"/>
      <c r="Y68" s="1071"/>
      <c r="Z68" s="1071"/>
      <c r="AA68" s="1071"/>
      <c r="AB68" s="1071"/>
      <c r="AC68" s="1071"/>
      <c r="AD68" s="1071"/>
      <c r="AE68" s="1071"/>
      <c r="AF68" s="1071"/>
      <c r="AG68" s="1072"/>
    </row>
    <row r="69" spans="1:33" ht="14.85" customHeight="1">
      <c r="A69" s="1082"/>
      <c r="B69" s="1086"/>
      <c r="C69" s="1087"/>
      <c r="D69" s="1070" t="s">
        <v>315</v>
      </c>
      <c r="E69" s="1071"/>
      <c r="F69" s="1071"/>
      <c r="G69" s="1071"/>
      <c r="H69" s="1071"/>
      <c r="I69" s="1071"/>
      <c r="J69" s="1071"/>
      <c r="K69" s="1071"/>
      <c r="L69" s="1071"/>
      <c r="M69" s="1071"/>
      <c r="N69" s="1071"/>
      <c r="O69" s="1071"/>
      <c r="P69" s="1071"/>
      <c r="Q69" s="1071"/>
      <c r="R69" s="1073"/>
      <c r="S69" s="1070" t="s">
        <v>316</v>
      </c>
      <c r="T69" s="1071"/>
      <c r="U69" s="1071"/>
      <c r="V69" s="1071"/>
      <c r="W69" s="1071"/>
      <c r="X69" s="1071"/>
      <c r="Y69" s="1071"/>
      <c r="Z69" s="1071"/>
      <c r="AA69" s="1071"/>
      <c r="AB69" s="1071"/>
      <c r="AC69" s="1071"/>
      <c r="AD69" s="1071"/>
      <c r="AE69" s="1071"/>
      <c r="AF69" s="1071"/>
      <c r="AG69" s="1072"/>
    </row>
    <row r="70" spans="1:33" ht="14.85" customHeight="1">
      <c r="A70" s="1082"/>
      <c r="B70" s="1086"/>
      <c r="C70" s="1087"/>
      <c r="D70" s="1074" t="s">
        <v>313</v>
      </c>
      <c r="E70" s="1077" t="s">
        <v>317</v>
      </c>
      <c r="F70" s="1067" t="s">
        <v>319</v>
      </c>
      <c r="G70" s="1070" t="s">
        <v>314</v>
      </c>
      <c r="H70" s="1071"/>
      <c r="I70" s="1071"/>
      <c r="J70" s="1071"/>
      <c r="K70" s="1071"/>
      <c r="L70" s="1071"/>
      <c r="M70" s="1071"/>
      <c r="N70" s="1071"/>
      <c r="O70" s="1071"/>
      <c r="P70" s="1071"/>
      <c r="Q70" s="1071"/>
      <c r="R70" s="1073"/>
      <c r="S70" s="1074" t="s">
        <v>313</v>
      </c>
      <c r="T70" s="1077" t="s">
        <v>317</v>
      </c>
      <c r="U70" s="1067" t="s">
        <v>319</v>
      </c>
      <c r="V70" s="1070" t="s">
        <v>314</v>
      </c>
      <c r="W70" s="1071"/>
      <c r="X70" s="1071"/>
      <c r="Y70" s="1071"/>
      <c r="Z70" s="1071"/>
      <c r="AA70" s="1071"/>
      <c r="AB70" s="1071"/>
      <c r="AC70" s="1071"/>
      <c r="AD70" s="1071"/>
      <c r="AE70" s="1071"/>
      <c r="AF70" s="1071"/>
      <c r="AG70" s="1072"/>
    </row>
    <row r="71" spans="1:33" ht="14.85" customHeight="1">
      <c r="A71" s="1082"/>
      <c r="B71" s="1088"/>
      <c r="C71" s="1089"/>
      <c r="D71" s="1075"/>
      <c r="E71" s="1078"/>
      <c r="F71" s="1068"/>
      <c r="G71" s="1070" t="s">
        <v>324</v>
      </c>
      <c r="H71" s="1073"/>
      <c r="I71" s="1070" t="s">
        <v>325</v>
      </c>
      <c r="J71" s="1073"/>
      <c r="K71" s="1070" t="s">
        <v>326</v>
      </c>
      <c r="L71" s="1073"/>
      <c r="M71" s="1070" t="s">
        <v>327</v>
      </c>
      <c r="N71" s="1073"/>
      <c r="O71" s="1070" t="s">
        <v>328</v>
      </c>
      <c r="P71" s="1073"/>
      <c r="Q71" s="1070" t="s">
        <v>329</v>
      </c>
      <c r="R71" s="1073"/>
      <c r="S71" s="1075"/>
      <c r="T71" s="1078"/>
      <c r="U71" s="1068"/>
      <c r="V71" s="1070" t="s">
        <v>324</v>
      </c>
      <c r="W71" s="1073"/>
      <c r="X71" s="1070" t="s">
        <v>325</v>
      </c>
      <c r="Y71" s="1073"/>
      <c r="Z71" s="1070" t="s">
        <v>326</v>
      </c>
      <c r="AA71" s="1073"/>
      <c r="AB71" s="1070" t="s">
        <v>327</v>
      </c>
      <c r="AC71" s="1073"/>
      <c r="AD71" s="1070" t="s">
        <v>328</v>
      </c>
      <c r="AE71" s="1073"/>
      <c r="AF71" s="1070" t="s">
        <v>329</v>
      </c>
      <c r="AG71" s="1072"/>
    </row>
    <row r="72" spans="1:33" ht="30" customHeight="1" thickBot="1">
      <c r="A72" s="1083"/>
      <c r="B72" s="718" t="s">
        <v>313</v>
      </c>
      <c r="C72" s="719" t="s">
        <v>811</v>
      </c>
      <c r="D72" s="1076"/>
      <c r="E72" s="1079"/>
      <c r="F72" s="1069"/>
      <c r="G72" s="660" t="s">
        <v>313</v>
      </c>
      <c r="H72" s="162" t="s">
        <v>317</v>
      </c>
      <c r="I72" s="658" t="s">
        <v>313</v>
      </c>
      <c r="J72" s="683" t="s">
        <v>317</v>
      </c>
      <c r="K72" s="660" t="s">
        <v>313</v>
      </c>
      <c r="L72" s="162" t="s">
        <v>317</v>
      </c>
      <c r="M72" s="658" t="s">
        <v>313</v>
      </c>
      <c r="N72" s="683" t="s">
        <v>317</v>
      </c>
      <c r="O72" s="658" t="s">
        <v>313</v>
      </c>
      <c r="P72" s="683" t="s">
        <v>317</v>
      </c>
      <c r="Q72" s="660" t="s">
        <v>313</v>
      </c>
      <c r="R72" s="162" t="s">
        <v>317</v>
      </c>
      <c r="S72" s="1076"/>
      <c r="T72" s="1079"/>
      <c r="U72" s="1069"/>
      <c r="V72" s="660" t="s">
        <v>313</v>
      </c>
      <c r="W72" s="661" t="s">
        <v>317</v>
      </c>
      <c r="X72" s="660" t="s">
        <v>313</v>
      </c>
      <c r="Y72" s="722" t="s">
        <v>317</v>
      </c>
      <c r="Z72" s="721" t="s">
        <v>313</v>
      </c>
      <c r="AA72" s="722" t="s">
        <v>317</v>
      </c>
      <c r="AB72" s="723" t="s">
        <v>313</v>
      </c>
      <c r="AC72" s="683" t="s">
        <v>317</v>
      </c>
      <c r="AD72" s="658" t="s">
        <v>313</v>
      </c>
      <c r="AE72" s="683" t="s">
        <v>317</v>
      </c>
      <c r="AF72" s="660" t="s">
        <v>313</v>
      </c>
      <c r="AG72" s="720" t="s">
        <v>317</v>
      </c>
    </row>
    <row r="73" spans="1:33" ht="14.85" customHeight="1">
      <c r="A73" s="149" t="s">
        <v>84</v>
      </c>
      <c r="B73" s="11">
        <v>96434</v>
      </c>
      <c r="C73" s="556">
        <v>39.230686272476312</v>
      </c>
      <c r="D73" s="29">
        <v>5292</v>
      </c>
      <c r="E73" s="703">
        <f t="shared" ref="E73:E91" si="26">D73/B73*100</f>
        <v>5.487691063317917</v>
      </c>
      <c r="F73" s="688">
        <v>30.837112622826837</v>
      </c>
      <c r="G73" s="107">
        <v>1797</v>
      </c>
      <c r="H73" s="555">
        <f t="shared" ref="H73:H91" si="27">G73/$D73*100</f>
        <v>33.956916099773245</v>
      </c>
      <c r="I73" s="107">
        <v>1101</v>
      </c>
      <c r="J73" s="555">
        <f t="shared" ref="J73:J91" si="28">I73/$D73*100</f>
        <v>20.804988662131517</v>
      </c>
      <c r="K73" s="107">
        <v>1386</v>
      </c>
      <c r="L73" s="560">
        <f t="shared" ref="L73:L91" si="29">K73/$D73*100</f>
        <v>26.190476190476193</v>
      </c>
      <c r="M73" s="107">
        <v>546</v>
      </c>
      <c r="N73" s="703">
        <v>33.956916099773245</v>
      </c>
      <c r="O73" s="107">
        <v>352</v>
      </c>
      <c r="P73" s="555">
        <f t="shared" ref="P73:P91" si="30">O73/$D73*100</f>
        <v>6.6515495086923657</v>
      </c>
      <c r="Q73" s="31">
        <v>110</v>
      </c>
      <c r="R73" s="556">
        <f t="shared" ref="R73:R91" si="31">Q73/$D73*100</f>
        <v>2.0786092214663645</v>
      </c>
      <c r="S73" s="32">
        <v>91142</v>
      </c>
      <c r="T73" s="703">
        <f t="shared" ref="T73:T91" si="32">S73/B73*100</f>
        <v>94.512308936682089</v>
      </c>
      <c r="U73" s="688">
        <v>39.718044370323483</v>
      </c>
      <c r="V73" s="107">
        <v>14158</v>
      </c>
      <c r="W73" s="555">
        <f t="shared" ref="W73:W91" si="33">V73/$S73*100</f>
        <v>15.534001887165083</v>
      </c>
      <c r="X73" s="107">
        <v>12091</v>
      </c>
      <c r="Y73" s="555">
        <f t="shared" ref="Y73:Y91" si="34">X73/$S73*100</f>
        <v>13.266112220491102</v>
      </c>
      <c r="Z73" s="107">
        <v>19139</v>
      </c>
      <c r="AA73" s="555">
        <f t="shared" ref="AA73:AA91" si="35">Z73/$S73*100</f>
        <v>20.999100305018541</v>
      </c>
      <c r="AB73" s="107">
        <v>20691</v>
      </c>
      <c r="AC73" s="555">
        <f t="shared" ref="AC73:AC91" si="36">AB73/$S73*100</f>
        <v>22.701937635777139</v>
      </c>
      <c r="AD73" s="107">
        <v>18615</v>
      </c>
      <c r="AE73" s="555">
        <f t="shared" ref="AE73:AE91" si="37">AD73/$S73*100</f>
        <v>20.424173268087163</v>
      </c>
      <c r="AF73" s="107">
        <v>6448</v>
      </c>
      <c r="AG73" s="578">
        <f t="shared" ref="AG73:AG91" si="38">AF73/$S73*100</f>
        <v>7.0746746834609731</v>
      </c>
    </row>
    <row r="74" spans="1:33" ht="14.85" customHeight="1">
      <c r="A74" s="150" t="s">
        <v>85</v>
      </c>
      <c r="B74" s="12">
        <v>97317</v>
      </c>
      <c r="C74" s="559">
        <v>38.221369339375251</v>
      </c>
      <c r="D74" s="33">
        <v>3908</v>
      </c>
      <c r="E74" s="704">
        <f t="shared" si="26"/>
        <v>4.0157423677260908</v>
      </c>
      <c r="F74" s="689">
        <v>30.484390992835145</v>
      </c>
      <c r="G74" s="20">
        <v>1380</v>
      </c>
      <c r="H74" s="558">
        <f t="shared" si="27"/>
        <v>35.312180143295805</v>
      </c>
      <c r="I74" s="20">
        <v>820</v>
      </c>
      <c r="J74" s="558">
        <f t="shared" si="28"/>
        <v>20.982599795291708</v>
      </c>
      <c r="K74" s="20">
        <v>979</v>
      </c>
      <c r="L74" s="558">
        <f t="shared" si="29"/>
        <v>25.051177072671443</v>
      </c>
      <c r="M74" s="20">
        <v>422</v>
      </c>
      <c r="N74" s="704">
        <v>35.312180143295805</v>
      </c>
      <c r="O74" s="20">
        <v>225</v>
      </c>
      <c r="P74" s="558">
        <f t="shared" si="30"/>
        <v>5.7574206755373591</v>
      </c>
      <c r="Q74" s="36">
        <v>82</v>
      </c>
      <c r="R74" s="559">
        <f t="shared" si="31"/>
        <v>2.0982599795291708</v>
      </c>
      <c r="S74" s="37">
        <v>93409</v>
      </c>
      <c r="T74" s="704">
        <f t="shared" si="32"/>
        <v>95.984257632273909</v>
      </c>
      <c r="U74" s="689">
        <v>38.545065250672472</v>
      </c>
      <c r="V74" s="20">
        <v>16074</v>
      </c>
      <c r="W74" s="558">
        <f t="shared" si="33"/>
        <v>17.208191930113799</v>
      </c>
      <c r="X74" s="20">
        <v>12100</v>
      </c>
      <c r="Y74" s="558">
        <f t="shared" si="34"/>
        <v>12.953783896626664</v>
      </c>
      <c r="Z74" s="20">
        <v>21536</v>
      </c>
      <c r="AA74" s="558">
        <f t="shared" si="35"/>
        <v>23.055594214690235</v>
      </c>
      <c r="AB74" s="20">
        <v>22035</v>
      </c>
      <c r="AC74" s="558">
        <f t="shared" si="36"/>
        <v>23.589803980344506</v>
      </c>
      <c r="AD74" s="20">
        <v>15879</v>
      </c>
      <c r="AE74" s="558">
        <f t="shared" si="37"/>
        <v>16.999432602854114</v>
      </c>
      <c r="AF74" s="20">
        <v>5785</v>
      </c>
      <c r="AG74" s="579">
        <f t="shared" si="38"/>
        <v>6.1931933753706812</v>
      </c>
    </row>
    <row r="75" spans="1:33" ht="14.85" customHeight="1">
      <c r="A75" s="151" t="s">
        <v>86</v>
      </c>
      <c r="B75" s="13">
        <v>34098</v>
      </c>
      <c r="C75" s="556">
        <v>40.544870666901218</v>
      </c>
      <c r="D75" s="29">
        <v>4044</v>
      </c>
      <c r="E75" s="705">
        <f t="shared" si="26"/>
        <v>11.859933133908147</v>
      </c>
      <c r="F75" s="690">
        <v>35.521018793274081</v>
      </c>
      <c r="G75" s="17">
        <v>598</v>
      </c>
      <c r="H75" s="560">
        <f t="shared" si="27"/>
        <v>14.787339268051433</v>
      </c>
      <c r="I75" s="17">
        <v>608</v>
      </c>
      <c r="J75" s="560">
        <f t="shared" si="28"/>
        <v>15.034619188921861</v>
      </c>
      <c r="K75" s="17">
        <v>1623</v>
      </c>
      <c r="L75" s="560">
        <f t="shared" si="29"/>
        <v>40.133531157270028</v>
      </c>
      <c r="M75" s="17">
        <v>773</v>
      </c>
      <c r="N75" s="705">
        <v>14.787339268051433</v>
      </c>
      <c r="O75" s="17">
        <v>329</v>
      </c>
      <c r="P75" s="560">
        <f t="shared" si="30"/>
        <v>8.1355093966369925</v>
      </c>
      <c r="Q75" s="31">
        <v>113</v>
      </c>
      <c r="R75" s="556">
        <f t="shared" si="31"/>
        <v>2.7942631058358058</v>
      </c>
      <c r="S75" s="40">
        <v>30054</v>
      </c>
      <c r="T75" s="705">
        <f t="shared" si="32"/>
        <v>88.140066866091843</v>
      </c>
      <c r="U75" s="690">
        <v>41.220869102282784</v>
      </c>
      <c r="V75" s="17">
        <v>2740</v>
      </c>
      <c r="W75" s="560">
        <f t="shared" si="33"/>
        <v>9.116922872163439</v>
      </c>
      <c r="X75" s="17">
        <v>3483</v>
      </c>
      <c r="Y75" s="560">
        <f t="shared" si="34"/>
        <v>11.589139548812138</v>
      </c>
      <c r="Z75" s="17">
        <v>8352</v>
      </c>
      <c r="AA75" s="560">
        <f t="shared" si="35"/>
        <v>27.789978039528844</v>
      </c>
      <c r="AB75" s="17">
        <v>6113</v>
      </c>
      <c r="AC75" s="560">
        <f t="shared" si="36"/>
        <v>20.34005456844347</v>
      </c>
      <c r="AD75" s="17">
        <v>7187</v>
      </c>
      <c r="AE75" s="560">
        <f t="shared" si="37"/>
        <v>23.913622146802421</v>
      </c>
      <c r="AF75" s="17">
        <v>2179</v>
      </c>
      <c r="AG75" s="580">
        <f t="shared" si="38"/>
        <v>7.2502828242496831</v>
      </c>
    </row>
    <row r="76" spans="1:33" ht="14.85" customHeight="1">
      <c r="A76" s="150" t="s">
        <v>87</v>
      </c>
      <c r="B76" s="12">
        <v>18500</v>
      </c>
      <c r="C76" s="559">
        <v>41.93962162162147</v>
      </c>
      <c r="D76" s="33">
        <v>1312</v>
      </c>
      <c r="E76" s="704">
        <f t="shared" si="26"/>
        <v>7.0918918918918923</v>
      </c>
      <c r="F76" s="689">
        <v>34.570884146341442</v>
      </c>
      <c r="G76" s="20">
        <v>216</v>
      </c>
      <c r="H76" s="558">
        <f t="shared" si="27"/>
        <v>16.463414634146343</v>
      </c>
      <c r="I76" s="20">
        <v>210</v>
      </c>
      <c r="J76" s="558">
        <f t="shared" si="28"/>
        <v>16.006097560975611</v>
      </c>
      <c r="K76" s="20">
        <v>511</v>
      </c>
      <c r="L76" s="558">
        <f t="shared" si="29"/>
        <v>38.948170731707314</v>
      </c>
      <c r="M76" s="20">
        <v>265</v>
      </c>
      <c r="N76" s="704">
        <v>16.463414634146343</v>
      </c>
      <c r="O76" s="20">
        <v>96</v>
      </c>
      <c r="P76" s="558">
        <f t="shared" si="30"/>
        <v>7.3170731707317067</v>
      </c>
      <c r="Q76" s="36">
        <v>14</v>
      </c>
      <c r="R76" s="559">
        <f t="shared" si="31"/>
        <v>1.0670731707317074</v>
      </c>
      <c r="S76" s="37">
        <v>17188</v>
      </c>
      <c r="T76" s="704">
        <f t="shared" si="32"/>
        <v>92.908108108108109</v>
      </c>
      <c r="U76" s="689">
        <v>42.502094484523802</v>
      </c>
      <c r="V76" s="20">
        <v>1190</v>
      </c>
      <c r="W76" s="558">
        <f t="shared" si="33"/>
        <v>6.923434954619502</v>
      </c>
      <c r="X76" s="20">
        <v>1682</v>
      </c>
      <c r="Y76" s="558">
        <f t="shared" si="34"/>
        <v>9.7858971375378179</v>
      </c>
      <c r="Z76" s="20">
        <v>4892</v>
      </c>
      <c r="AA76" s="558">
        <f t="shared" si="35"/>
        <v>28.461717477309751</v>
      </c>
      <c r="AB76" s="20">
        <v>3374</v>
      </c>
      <c r="AC76" s="558">
        <f t="shared" si="36"/>
        <v>19.629974400744707</v>
      </c>
      <c r="AD76" s="20">
        <v>4498</v>
      </c>
      <c r="AE76" s="558">
        <f t="shared" si="37"/>
        <v>26.169420525948333</v>
      </c>
      <c r="AF76" s="20">
        <v>1552</v>
      </c>
      <c r="AG76" s="579">
        <f t="shared" si="38"/>
        <v>9.0295555038398874</v>
      </c>
    </row>
    <row r="77" spans="1:33" ht="14.85" customHeight="1">
      <c r="A77" s="151" t="s">
        <v>88</v>
      </c>
      <c r="B77" s="13">
        <v>5714</v>
      </c>
      <c r="C77" s="556">
        <v>40.167308365418322</v>
      </c>
      <c r="D77" s="29">
        <v>565</v>
      </c>
      <c r="E77" s="705">
        <f t="shared" si="26"/>
        <v>9.8879943997199859</v>
      </c>
      <c r="F77" s="690">
        <v>36.106194690265497</v>
      </c>
      <c r="G77" s="17">
        <v>77</v>
      </c>
      <c r="H77" s="560">
        <f t="shared" si="27"/>
        <v>13.628318584070797</v>
      </c>
      <c r="I77" s="17">
        <v>104</v>
      </c>
      <c r="J77" s="560">
        <f t="shared" si="28"/>
        <v>18.407079646017699</v>
      </c>
      <c r="K77" s="17">
        <v>192</v>
      </c>
      <c r="L77" s="560">
        <f t="shared" si="29"/>
        <v>33.982300884955748</v>
      </c>
      <c r="M77" s="17">
        <v>108</v>
      </c>
      <c r="N77" s="705">
        <v>13.628318584070797</v>
      </c>
      <c r="O77" s="17">
        <v>65</v>
      </c>
      <c r="P77" s="560">
        <f t="shared" si="30"/>
        <v>11.504424778761061</v>
      </c>
      <c r="Q77" s="31">
        <v>19</v>
      </c>
      <c r="R77" s="556">
        <f t="shared" si="31"/>
        <v>3.3628318584070795</v>
      </c>
      <c r="S77" s="40">
        <v>5149</v>
      </c>
      <c r="T77" s="705">
        <f t="shared" si="32"/>
        <v>90.112005600280014</v>
      </c>
      <c r="U77" s="690">
        <v>40.612934550398293</v>
      </c>
      <c r="V77" s="17">
        <v>485</v>
      </c>
      <c r="W77" s="560">
        <f t="shared" si="33"/>
        <v>9.4193047193629837</v>
      </c>
      <c r="X77" s="17">
        <v>733</v>
      </c>
      <c r="Y77" s="560">
        <f t="shared" si="34"/>
        <v>14.235773936686735</v>
      </c>
      <c r="Z77" s="17">
        <v>1330</v>
      </c>
      <c r="AA77" s="560">
        <f t="shared" si="35"/>
        <v>25.830258302583026</v>
      </c>
      <c r="AB77" s="17">
        <v>1112</v>
      </c>
      <c r="AC77" s="560">
        <f t="shared" si="36"/>
        <v>21.596426490580694</v>
      </c>
      <c r="AD77" s="17">
        <v>1067</v>
      </c>
      <c r="AE77" s="560">
        <f t="shared" si="37"/>
        <v>20.722470382598562</v>
      </c>
      <c r="AF77" s="17">
        <v>422</v>
      </c>
      <c r="AG77" s="580">
        <f t="shared" si="38"/>
        <v>8.1957661681879976</v>
      </c>
    </row>
    <row r="78" spans="1:33" ht="14.85" customHeight="1">
      <c r="A78" s="150" t="s">
        <v>89</v>
      </c>
      <c r="B78" s="12">
        <v>17629</v>
      </c>
      <c r="C78" s="559">
        <v>38.64790969425362</v>
      </c>
      <c r="D78" s="33">
        <v>2238</v>
      </c>
      <c r="E78" s="704">
        <f t="shared" si="26"/>
        <v>12.694991207669181</v>
      </c>
      <c r="F78" s="689">
        <v>34.837354781054515</v>
      </c>
      <c r="G78" s="20">
        <v>394</v>
      </c>
      <c r="H78" s="558">
        <f t="shared" si="27"/>
        <v>17.605004468275247</v>
      </c>
      <c r="I78" s="20">
        <v>451</v>
      </c>
      <c r="J78" s="558">
        <f t="shared" si="28"/>
        <v>20.151921358355672</v>
      </c>
      <c r="K78" s="20">
        <v>729</v>
      </c>
      <c r="L78" s="558">
        <f t="shared" si="29"/>
        <v>32.573726541554961</v>
      </c>
      <c r="M78" s="20">
        <v>367</v>
      </c>
      <c r="N78" s="704">
        <v>17.605004468275247</v>
      </c>
      <c r="O78" s="20">
        <v>236</v>
      </c>
      <c r="P78" s="558">
        <f t="shared" si="30"/>
        <v>10.545129579982127</v>
      </c>
      <c r="Q78" s="36">
        <v>61</v>
      </c>
      <c r="R78" s="559">
        <f t="shared" si="31"/>
        <v>2.7256478999106344</v>
      </c>
      <c r="S78" s="37">
        <v>15391</v>
      </c>
      <c r="T78" s="704">
        <f t="shared" si="32"/>
        <v>87.305008792330824</v>
      </c>
      <c r="U78" s="689">
        <v>39.202001169514432</v>
      </c>
      <c r="V78" s="20">
        <v>1732</v>
      </c>
      <c r="W78" s="558">
        <f t="shared" si="33"/>
        <v>11.253329868104736</v>
      </c>
      <c r="X78" s="20">
        <v>2390</v>
      </c>
      <c r="Y78" s="558">
        <f t="shared" si="34"/>
        <v>15.528555649405495</v>
      </c>
      <c r="Z78" s="20">
        <v>4354</v>
      </c>
      <c r="AA78" s="558">
        <f t="shared" si="35"/>
        <v>28.289259957117796</v>
      </c>
      <c r="AB78" s="20">
        <v>3171</v>
      </c>
      <c r="AC78" s="558">
        <f t="shared" si="36"/>
        <v>20.602949775843022</v>
      </c>
      <c r="AD78" s="20">
        <v>2718</v>
      </c>
      <c r="AE78" s="558">
        <f t="shared" si="37"/>
        <v>17.659671236436878</v>
      </c>
      <c r="AF78" s="20">
        <v>1026</v>
      </c>
      <c r="AG78" s="579">
        <f t="shared" si="38"/>
        <v>6.6662335130920667</v>
      </c>
    </row>
    <row r="79" spans="1:33" ht="14.85" customHeight="1">
      <c r="A79" s="151" t="s">
        <v>90</v>
      </c>
      <c r="B79" s="13">
        <v>51302</v>
      </c>
      <c r="C79" s="556">
        <v>40.201980429613108</v>
      </c>
      <c r="D79" s="29">
        <v>4015</v>
      </c>
      <c r="E79" s="705">
        <f t="shared" si="26"/>
        <v>7.8262056060192586</v>
      </c>
      <c r="F79" s="690">
        <v>33.700871731008789</v>
      </c>
      <c r="G79" s="17">
        <v>965</v>
      </c>
      <c r="H79" s="560">
        <f t="shared" si="27"/>
        <v>24.034869240348691</v>
      </c>
      <c r="I79" s="17">
        <v>789</v>
      </c>
      <c r="J79" s="560">
        <f t="shared" si="28"/>
        <v>19.651307596513075</v>
      </c>
      <c r="K79" s="17">
        <v>1190</v>
      </c>
      <c r="L79" s="560">
        <f t="shared" si="29"/>
        <v>29.638854296388544</v>
      </c>
      <c r="M79" s="17">
        <v>539</v>
      </c>
      <c r="N79" s="705">
        <v>24.034869240348691</v>
      </c>
      <c r="O79" s="17">
        <v>422</v>
      </c>
      <c r="P79" s="560">
        <f t="shared" si="30"/>
        <v>10.510585305105852</v>
      </c>
      <c r="Q79" s="31">
        <v>110</v>
      </c>
      <c r="R79" s="556">
        <f t="shared" si="31"/>
        <v>2.7397260273972601</v>
      </c>
      <c r="S79" s="40">
        <v>47287</v>
      </c>
      <c r="T79" s="705">
        <f t="shared" si="32"/>
        <v>92.173794393980742</v>
      </c>
      <c r="U79" s="690">
        <v>40.753970435849524</v>
      </c>
      <c r="V79" s="17">
        <v>5855</v>
      </c>
      <c r="W79" s="560">
        <f t="shared" si="33"/>
        <v>12.381838560280839</v>
      </c>
      <c r="X79" s="17">
        <v>5932</v>
      </c>
      <c r="Y79" s="560">
        <f t="shared" si="34"/>
        <v>12.544674011884874</v>
      </c>
      <c r="Z79" s="17">
        <v>10619</v>
      </c>
      <c r="AA79" s="560">
        <f t="shared" si="35"/>
        <v>22.456489098483726</v>
      </c>
      <c r="AB79" s="17">
        <v>10820</v>
      </c>
      <c r="AC79" s="560">
        <f t="shared" si="36"/>
        <v>22.881553069554002</v>
      </c>
      <c r="AD79" s="17">
        <v>10199</v>
      </c>
      <c r="AE79" s="560">
        <f t="shared" si="37"/>
        <v>21.568295726098082</v>
      </c>
      <c r="AF79" s="17">
        <v>3862</v>
      </c>
      <c r="AG79" s="580">
        <f t="shared" si="38"/>
        <v>8.1671495336984794</v>
      </c>
    </row>
    <row r="80" spans="1:33" ht="14.85" customHeight="1">
      <c r="A80" s="150" t="s">
        <v>91</v>
      </c>
      <c r="B80" s="12">
        <v>11206</v>
      </c>
      <c r="C80" s="559">
        <v>42.364179903623281</v>
      </c>
      <c r="D80" s="33">
        <v>664</v>
      </c>
      <c r="E80" s="704">
        <f t="shared" si="26"/>
        <v>5.9253971086917723</v>
      </c>
      <c r="F80" s="689">
        <v>32.748493975903635</v>
      </c>
      <c r="G80" s="20">
        <v>134</v>
      </c>
      <c r="H80" s="558">
        <f t="shared" si="27"/>
        <v>20.180722891566266</v>
      </c>
      <c r="I80" s="20">
        <v>121</v>
      </c>
      <c r="J80" s="558">
        <f t="shared" si="28"/>
        <v>18.222891566265059</v>
      </c>
      <c r="K80" s="20">
        <v>265</v>
      </c>
      <c r="L80" s="558">
        <f t="shared" si="29"/>
        <v>39.909638554216869</v>
      </c>
      <c r="M80" s="20">
        <v>105</v>
      </c>
      <c r="N80" s="704">
        <v>20.180722891566266</v>
      </c>
      <c r="O80" s="20">
        <v>30</v>
      </c>
      <c r="P80" s="558">
        <f t="shared" si="30"/>
        <v>4.5180722891566267</v>
      </c>
      <c r="Q80" s="36">
        <v>9</v>
      </c>
      <c r="R80" s="559">
        <f t="shared" si="31"/>
        <v>1.3554216867469879</v>
      </c>
      <c r="S80" s="37">
        <v>10542</v>
      </c>
      <c r="T80" s="704">
        <f t="shared" si="32"/>
        <v>94.074602891308217</v>
      </c>
      <c r="U80" s="689">
        <v>42.96983494593055</v>
      </c>
      <c r="V80" s="20">
        <v>875</v>
      </c>
      <c r="W80" s="558">
        <f t="shared" si="33"/>
        <v>8.3001328021248337</v>
      </c>
      <c r="X80" s="20">
        <v>986</v>
      </c>
      <c r="Y80" s="558">
        <f t="shared" si="34"/>
        <v>9.3530639347372428</v>
      </c>
      <c r="Z80" s="20">
        <v>2690</v>
      </c>
      <c r="AA80" s="558">
        <f t="shared" si="35"/>
        <v>25.516979700246633</v>
      </c>
      <c r="AB80" s="20">
        <v>1979</v>
      </c>
      <c r="AC80" s="558">
        <f t="shared" si="36"/>
        <v>18.772528931891483</v>
      </c>
      <c r="AD80" s="20">
        <v>2869</v>
      </c>
      <c r="AE80" s="558">
        <f t="shared" si="37"/>
        <v>27.214949724909882</v>
      </c>
      <c r="AF80" s="20">
        <v>1143</v>
      </c>
      <c r="AG80" s="579">
        <f t="shared" si="38"/>
        <v>10.842344906089926</v>
      </c>
    </row>
    <row r="81" spans="1:33" ht="14.85" customHeight="1">
      <c r="A81" s="151" t="s">
        <v>92</v>
      </c>
      <c r="B81" s="13">
        <v>58547</v>
      </c>
      <c r="C81" s="556">
        <v>40.236920764514025</v>
      </c>
      <c r="D81" s="29">
        <v>3629</v>
      </c>
      <c r="E81" s="705">
        <f t="shared" si="26"/>
        <v>6.1984388610859646</v>
      </c>
      <c r="F81" s="690">
        <v>33.010471204188498</v>
      </c>
      <c r="G81" s="17">
        <v>916</v>
      </c>
      <c r="H81" s="560">
        <f t="shared" si="27"/>
        <v>25.241113254340036</v>
      </c>
      <c r="I81" s="17">
        <v>744</v>
      </c>
      <c r="J81" s="560">
        <f t="shared" si="28"/>
        <v>20.50151556902728</v>
      </c>
      <c r="K81" s="17">
        <v>1072</v>
      </c>
      <c r="L81" s="560">
        <f t="shared" si="29"/>
        <v>29.539818131716729</v>
      </c>
      <c r="M81" s="17">
        <v>517</v>
      </c>
      <c r="N81" s="705">
        <v>25.241113254340036</v>
      </c>
      <c r="O81" s="17">
        <v>295</v>
      </c>
      <c r="P81" s="560">
        <f t="shared" si="30"/>
        <v>8.1289611463213003</v>
      </c>
      <c r="Q81" s="31">
        <v>85</v>
      </c>
      <c r="R81" s="556">
        <f t="shared" si="31"/>
        <v>2.3422430421603746</v>
      </c>
      <c r="S81" s="40">
        <v>54918</v>
      </c>
      <c r="T81" s="705">
        <f t="shared" si="32"/>
        <v>93.801561138914039</v>
      </c>
      <c r="U81" s="690">
        <v>40.714446993699774</v>
      </c>
      <c r="V81" s="17">
        <v>6617</v>
      </c>
      <c r="W81" s="560">
        <f t="shared" si="33"/>
        <v>12.048872864998724</v>
      </c>
      <c r="X81" s="17">
        <v>7222</v>
      </c>
      <c r="Y81" s="560">
        <f t="shared" si="34"/>
        <v>13.150515313740485</v>
      </c>
      <c r="Z81" s="17">
        <v>12156</v>
      </c>
      <c r="AA81" s="560">
        <f t="shared" si="35"/>
        <v>22.134819184966677</v>
      </c>
      <c r="AB81" s="17">
        <v>12581</v>
      </c>
      <c r="AC81" s="560">
        <f t="shared" si="36"/>
        <v>22.908700244000148</v>
      </c>
      <c r="AD81" s="17">
        <v>12247</v>
      </c>
      <c r="AE81" s="560">
        <f t="shared" si="37"/>
        <v>22.300520776430314</v>
      </c>
      <c r="AF81" s="17">
        <v>4095</v>
      </c>
      <c r="AG81" s="580">
        <f t="shared" si="38"/>
        <v>7.456571615863651</v>
      </c>
    </row>
    <row r="82" spans="1:33" ht="14.85" customHeight="1">
      <c r="A82" s="150" t="s">
        <v>93</v>
      </c>
      <c r="B82" s="12">
        <v>124265</v>
      </c>
      <c r="C82" s="559">
        <v>40.097147225687138</v>
      </c>
      <c r="D82" s="33">
        <v>7147</v>
      </c>
      <c r="E82" s="704">
        <f t="shared" si="26"/>
        <v>5.7514183398382492</v>
      </c>
      <c r="F82" s="689">
        <v>33.118231425773246</v>
      </c>
      <c r="G82" s="20">
        <v>1604</v>
      </c>
      <c r="H82" s="558">
        <f t="shared" si="27"/>
        <v>22.442983069819505</v>
      </c>
      <c r="I82" s="20">
        <v>1671</v>
      </c>
      <c r="J82" s="558">
        <f t="shared" si="28"/>
        <v>23.380439345179795</v>
      </c>
      <c r="K82" s="20">
        <v>2169</v>
      </c>
      <c r="L82" s="558">
        <f t="shared" si="29"/>
        <v>30.348397929201067</v>
      </c>
      <c r="M82" s="20">
        <v>925</v>
      </c>
      <c r="N82" s="704">
        <v>22.442983069819505</v>
      </c>
      <c r="O82" s="20">
        <v>605</v>
      </c>
      <c r="P82" s="558">
        <f t="shared" si="30"/>
        <v>8.4650902476563594</v>
      </c>
      <c r="Q82" s="36">
        <v>173</v>
      </c>
      <c r="R82" s="559">
        <f t="shared" si="31"/>
        <v>2.420596054288513</v>
      </c>
      <c r="S82" s="37">
        <v>117118</v>
      </c>
      <c r="T82" s="704">
        <f t="shared" si="32"/>
        <v>94.248581660161761</v>
      </c>
      <c r="U82" s="689">
        <v>40.523028057172951</v>
      </c>
      <c r="V82" s="20">
        <v>14808</v>
      </c>
      <c r="W82" s="558">
        <f t="shared" si="33"/>
        <v>12.643658532420293</v>
      </c>
      <c r="X82" s="20">
        <v>15732</v>
      </c>
      <c r="Y82" s="558">
        <f t="shared" si="34"/>
        <v>13.43260643112075</v>
      </c>
      <c r="Z82" s="20">
        <v>25329</v>
      </c>
      <c r="AA82" s="558">
        <f t="shared" si="35"/>
        <v>21.626906197168669</v>
      </c>
      <c r="AB82" s="20">
        <v>27431</v>
      </c>
      <c r="AC82" s="558">
        <f t="shared" si="36"/>
        <v>23.421677282740482</v>
      </c>
      <c r="AD82" s="20">
        <v>24620</v>
      </c>
      <c r="AE82" s="558">
        <f t="shared" si="37"/>
        <v>21.021533837667995</v>
      </c>
      <c r="AF82" s="20">
        <v>9198</v>
      </c>
      <c r="AG82" s="579">
        <f t="shared" si="38"/>
        <v>7.8536177188818108</v>
      </c>
    </row>
    <row r="83" spans="1:33" ht="14.85" customHeight="1">
      <c r="A83" s="151" t="s">
        <v>94</v>
      </c>
      <c r="B83" s="13">
        <v>32960</v>
      </c>
      <c r="C83" s="556">
        <v>40.709860436893294</v>
      </c>
      <c r="D83" s="29">
        <v>1805</v>
      </c>
      <c r="E83" s="705">
        <f t="shared" si="26"/>
        <v>5.4763349514563107</v>
      </c>
      <c r="F83" s="690">
        <v>33.439889196675928</v>
      </c>
      <c r="G83" s="17">
        <v>459</v>
      </c>
      <c r="H83" s="560">
        <f t="shared" si="27"/>
        <v>25.429362880886426</v>
      </c>
      <c r="I83" s="17">
        <v>341</v>
      </c>
      <c r="J83" s="560">
        <f t="shared" si="28"/>
        <v>18.89196675900277</v>
      </c>
      <c r="K83" s="17">
        <v>544</v>
      </c>
      <c r="L83" s="560">
        <f t="shared" si="29"/>
        <v>30.13850415512465</v>
      </c>
      <c r="M83" s="17">
        <v>236</v>
      </c>
      <c r="N83" s="705">
        <v>25.429362880886426</v>
      </c>
      <c r="O83" s="17">
        <v>155</v>
      </c>
      <c r="P83" s="560">
        <f t="shared" si="30"/>
        <v>8.5872576177285325</v>
      </c>
      <c r="Q83" s="31">
        <v>70</v>
      </c>
      <c r="R83" s="556">
        <f t="shared" si="31"/>
        <v>3.8781163434903045</v>
      </c>
      <c r="S83" s="40">
        <v>31155</v>
      </c>
      <c r="T83" s="705">
        <f t="shared" si="32"/>
        <v>94.523665048543691</v>
      </c>
      <c r="U83" s="690">
        <v>41.131054405392717</v>
      </c>
      <c r="V83" s="17">
        <v>3369</v>
      </c>
      <c r="W83" s="560">
        <f t="shared" si="33"/>
        <v>10.813673567645644</v>
      </c>
      <c r="X83" s="17">
        <v>3704</v>
      </c>
      <c r="Y83" s="560">
        <f t="shared" si="34"/>
        <v>11.888942384849944</v>
      </c>
      <c r="Z83" s="17">
        <v>7059</v>
      </c>
      <c r="AA83" s="560">
        <f t="shared" si="35"/>
        <v>22.657679345209438</v>
      </c>
      <c r="AB83" s="17">
        <v>7843</v>
      </c>
      <c r="AC83" s="560">
        <f t="shared" si="36"/>
        <v>25.17412935323383</v>
      </c>
      <c r="AD83" s="17">
        <v>6812</v>
      </c>
      <c r="AE83" s="560">
        <f t="shared" si="37"/>
        <v>21.864869202375221</v>
      </c>
      <c r="AF83" s="17">
        <v>2368</v>
      </c>
      <c r="AG83" s="580">
        <f t="shared" si="38"/>
        <v>7.6007061466859245</v>
      </c>
    </row>
    <row r="84" spans="1:33" ht="14.85" customHeight="1">
      <c r="A84" s="150" t="s">
        <v>95</v>
      </c>
      <c r="B84" s="12">
        <v>6708</v>
      </c>
      <c r="C84" s="559">
        <v>39.568276684555705</v>
      </c>
      <c r="D84" s="33">
        <v>339</v>
      </c>
      <c r="E84" s="704">
        <f t="shared" si="26"/>
        <v>5.0536672629695882</v>
      </c>
      <c r="F84" s="689">
        <v>33.070796460177014</v>
      </c>
      <c r="G84" s="20">
        <v>75</v>
      </c>
      <c r="H84" s="558">
        <f t="shared" si="27"/>
        <v>22.123893805309734</v>
      </c>
      <c r="I84" s="20">
        <v>76</v>
      </c>
      <c r="J84" s="558">
        <f t="shared" si="28"/>
        <v>22.418879056047196</v>
      </c>
      <c r="K84" s="20">
        <v>104</v>
      </c>
      <c r="L84" s="558">
        <f t="shared" si="29"/>
        <v>30.678466076696164</v>
      </c>
      <c r="M84" s="20">
        <v>55</v>
      </c>
      <c r="N84" s="704">
        <v>22.123893805309734</v>
      </c>
      <c r="O84" s="20">
        <v>22</v>
      </c>
      <c r="P84" s="558">
        <f t="shared" si="30"/>
        <v>6.4896755162241888</v>
      </c>
      <c r="Q84" s="36">
        <v>7</v>
      </c>
      <c r="R84" s="559">
        <f t="shared" si="31"/>
        <v>2.0648967551622417</v>
      </c>
      <c r="S84" s="37">
        <v>6369</v>
      </c>
      <c r="T84" s="704">
        <f t="shared" si="32"/>
        <v>94.946332737030417</v>
      </c>
      <c r="U84" s="689">
        <v>39.91411524572154</v>
      </c>
      <c r="V84" s="20">
        <v>838</v>
      </c>
      <c r="W84" s="558">
        <f t="shared" si="33"/>
        <v>13.157481551263936</v>
      </c>
      <c r="X84" s="20">
        <v>940</v>
      </c>
      <c r="Y84" s="558">
        <f t="shared" si="34"/>
        <v>14.758988852253102</v>
      </c>
      <c r="Z84" s="20">
        <v>1339</v>
      </c>
      <c r="AA84" s="558">
        <f t="shared" si="35"/>
        <v>21.023708588475429</v>
      </c>
      <c r="AB84" s="20">
        <v>1524</v>
      </c>
      <c r="AC84" s="558">
        <f t="shared" si="36"/>
        <v>23.928403203014604</v>
      </c>
      <c r="AD84" s="20">
        <v>1243</v>
      </c>
      <c r="AE84" s="558">
        <f t="shared" si="37"/>
        <v>19.516407599309154</v>
      </c>
      <c r="AF84" s="20">
        <v>485</v>
      </c>
      <c r="AG84" s="579">
        <f t="shared" si="38"/>
        <v>7.615010205683781</v>
      </c>
    </row>
    <row r="85" spans="1:33" ht="14.85" customHeight="1">
      <c r="A85" s="151" t="s">
        <v>96</v>
      </c>
      <c r="B85" s="13">
        <v>30191</v>
      </c>
      <c r="C85" s="556">
        <v>41.668377993441624</v>
      </c>
      <c r="D85" s="29">
        <v>2238</v>
      </c>
      <c r="E85" s="705">
        <f t="shared" si="26"/>
        <v>7.4128051406048154</v>
      </c>
      <c r="F85" s="690">
        <v>33.896782841823054</v>
      </c>
      <c r="G85" s="17">
        <v>345</v>
      </c>
      <c r="H85" s="560">
        <f t="shared" si="27"/>
        <v>15.415549597855227</v>
      </c>
      <c r="I85" s="17">
        <v>432</v>
      </c>
      <c r="J85" s="560">
        <f t="shared" si="28"/>
        <v>19.302949061662197</v>
      </c>
      <c r="K85" s="17">
        <v>900</v>
      </c>
      <c r="L85" s="560">
        <f t="shared" si="29"/>
        <v>40.214477211796243</v>
      </c>
      <c r="M85" s="17">
        <v>393</v>
      </c>
      <c r="N85" s="705">
        <v>15.415549597855227</v>
      </c>
      <c r="O85" s="17">
        <v>149</v>
      </c>
      <c r="P85" s="560">
        <f t="shared" si="30"/>
        <v>6.6577301161751565</v>
      </c>
      <c r="Q85" s="31">
        <v>19</v>
      </c>
      <c r="R85" s="556">
        <f t="shared" si="31"/>
        <v>0.84897229669347629</v>
      </c>
      <c r="S85" s="40">
        <v>27953</v>
      </c>
      <c r="T85" s="705">
        <f t="shared" si="32"/>
        <v>92.587194859395183</v>
      </c>
      <c r="U85" s="690">
        <v>42.290594927199109</v>
      </c>
      <c r="V85" s="17">
        <v>2038</v>
      </c>
      <c r="W85" s="560">
        <f t="shared" si="33"/>
        <v>7.2908095732121776</v>
      </c>
      <c r="X85" s="17">
        <v>2966</v>
      </c>
      <c r="Y85" s="560">
        <f t="shared" si="34"/>
        <v>10.610667906843631</v>
      </c>
      <c r="Z85" s="17">
        <v>7697</v>
      </c>
      <c r="AA85" s="560">
        <f t="shared" si="35"/>
        <v>27.535506027975533</v>
      </c>
      <c r="AB85" s="17">
        <v>5602</v>
      </c>
      <c r="AC85" s="560">
        <f t="shared" si="36"/>
        <v>20.040782742460557</v>
      </c>
      <c r="AD85" s="17">
        <v>7115</v>
      </c>
      <c r="AE85" s="560">
        <f t="shared" si="37"/>
        <v>25.453439702357528</v>
      </c>
      <c r="AF85" s="17">
        <v>2535</v>
      </c>
      <c r="AG85" s="580">
        <f t="shared" si="38"/>
        <v>9.0687940471505755</v>
      </c>
    </row>
    <row r="86" spans="1:33" ht="14.85" customHeight="1">
      <c r="A86" s="150" t="s">
        <v>97</v>
      </c>
      <c r="B86" s="12">
        <v>16111</v>
      </c>
      <c r="C86" s="559">
        <v>42.756563838371235</v>
      </c>
      <c r="D86" s="33">
        <v>775</v>
      </c>
      <c r="E86" s="704">
        <f t="shared" si="26"/>
        <v>4.8103780026069147</v>
      </c>
      <c r="F86" s="689">
        <v>33.028387096774189</v>
      </c>
      <c r="G86" s="20">
        <v>162</v>
      </c>
      <c r="H86" s="558">
        <f t="shared" si="27"/>
        <v>20.903225806451616</v>
      </c>
      <c r="I86" s="20">
        <v>163</v>
      </c>
      <c r="J86" s="558">
        <f t="shared" si="28"/>
        <v>21.032258064516128</v>
      </c>
      <c r="K86" s="20">
        <v>277</v>
      </c>
      <c r="L86" s="558">
        <f t="shared" si="29"/>
        <v>35.741935483870968</v>
      </c>
      <c r="M86" s="20">
        <v>106</v>
      </c>
      <c r="N86" s="704">
        <v>20.903225806451616</v>
      </c>
      <c r="O86" s="20">
        <v>57</v>
      </c>
      <c r="P86" s="558">
        <f t="shared" si="30"/>
        <v>7.354838709677419</v>
      </c>
      <c r="Q86" s="36">
        <v>10</v>
      </c>
      <c r="R86" s="559">
        <f t="shared" si="31"/>
        <v>1.2903225806451613</v>
      </c>
      <c r="S86" s="37">
        <v>15336</v>
      </c>
      <c r="T86" s="704">
        <f t="shared" si="32"/>
        <v>95.189621997393076</v>
      </c>
      <c r="U86" s="689">
        <v>43.248174230568871</v>
      </c>
      <c r="V86" s="20">
        <v>1330</v>
      </c>
      <c r="W86" s="558">
        <f t="shared" si="33"/>
        <v>8.6724047991653617</v>
      </c>
      <c r="X86" s="20">
        <v>1633</v>
      </c>
      <c r="Y86" s="558">
        <f t="shared" si="34"/>
        <v>10.648148148148149</v>
      </c>
      <c r="Z86" s="20">
        <v>3558</v>
      </c>
      <c r="AA86" s="558">
        <f t="shared" si="35"/>
        <v>23.200312989045383</v>
      </c>
      <c r="AB86" s="20">
        <v>2536</v>
      </c>
      <c r="AC86" s="558">
        <f t="shared" si="36"/>
        <v>16.536254564423576</v>
      </c>
      <c r="AD86" s="20">
        <v>4538</v>
      </c>
      <c r="AE86" s="558">
        <f t="shared" si="37"/>
        <v>29.590505998956701</v>
      </c>
      <c r="AF86" s="20">
        <v>1741</v>
      </c>
      <c r="AG86" s="579">
        <f t="shared" si="38"/>
        <v>11.352373500260825</v>
      </c>
    </row>
    <row r="87" spans="1:33" ht="14.85" customHeight="1">
      <c r="A87" s="151" t="s">
        <v>98</v>
      </c>
      <c r="B87" s="13">
        <v>21039</v>
      </c>
      <c r="C87" s="556">
        <v>41.004658016065591</v>
      </c>
      <c r="D87" s="29">
        <v>1895</v>
      </c>
      <c r="E87" s="705">
        <f t="shared" si="26"/>
        <v>9.0070820856504579</v>
      </c>
      <c r="F87" s="690">
        <v>34.577308707124011</v>
      </c>
      <c r="G87" s="17">
        <v>400</v>
      </c>
      <c r="H87" s="560">
        <f t="shared" si="27"/>
        <v>21.108179419525065</v>
      </c>
      <c r="I87" s="17">
        <v>340</v>
      </c>
      <c r="J87" s="560">
        <f t="shared" si="28"/>
        <v>17.941952506596305</v>
      </c>
      <c r="K87" s="17">
        <v>577</v>
      </c>
      <c r="L87" s="560">
        <f t="shared" si="29"/>
        <v>30.448548812664907</v>
      </c>
      <c r="M87" s="17">
        <v>324</v>
      </c>
      <c r="N87" s="705">
        <v>21.108179419525065</v>
      </c>
      <c r="O87" s="17">
        <v>199</v>
      </c>
      <c r="P87" s="560">
        <f t="shared" si="30"/>
        <v>10.501319261213721</v>
      </c>
      <c r="Q87" s="31">
        <v>55</v>
      </c>
      <c r="R87" s="556">
        <f t="shared" si="31"/>
        <v>2.9023746701846966</v>
      </c>
      <c r="S87" s="40">
        <v>19144</v>
      </c>
      <c r="T87" s="705">
        <f t="shared" si="32"/>
        <v>90.992917914349533</v>
      </c>
      <c r="U87" s="690">
        <v>41.640879648976117</v>
      </c>
      <c r="V87" s="17">
        <v>1787</v>
      </c>
      <c r="W87" s="560">
        <f t="shared" si="33"/>
        <v>9.3345173422482226</v>
      </c>
      <c r="X87" s="17">
        <v>2397</v>
      </c>
      <c r="Y87" s="560">
        <f t="shared" si="34"/>
        <v>12.520894274968658</v>
      </c>
      <c r="Z87" s="17">
        <v>4162</v>
      </c>
      <c r="AA87" s="560">
        <f t="shared" si="35"/>
        <v>21.740493104889261</v>
      </c>
      <c r="AB87" s="17">
        <v>4775</v>
      </c>
      <c r="AC87" s="560">
        <f t="shared" si="36"/>
        <v>24.94254074383619</v>
      </c>
      <c r="AD87" s="17">
        <v>4608</v>
      </c>
      <c r="AE87" s="560">
        <f t="shared" si="37"/>
        <v>24.070204763894694</v>
      </c>
      <c r="AF87" s="17">
        <v>1415</v>
      </c>
      <c r="AG87" s="580">
        <f t="shared" si="38"/>
        <v>7.3913497701629751</v>
      </c>
    </row>
    <row r="88" spans="1:33" ht="14.85" customHeight="1" thickBot="1">
      <c r="A88" s="152" t="s">
        <v>99</v>
      </c>
      <c r="B88" s="12">
        <v>15609</v>
      </c>
      <c r="C88" s="559">
        <v>42.144660131975392</v>
      </c>
      <c r="D88" s="33">
        <v>884</v>
      </c>
      <c r="E88" s="704">
        <f t="shared" si="26"/>
        <v>5.663399320904607</v>
      </c>
      <c r="F88" s="689">
        <v>32.851809954751118</v>
      </c>
      <c r="G88" s="20">
        <v>143</v>
      </c>
      <c r="H88" s="558">
        <f t="shared" si="27"/>
        <v>16.176470588235293</v>
      </c>
      <c r="I88" s="20">
        <v>198</v>
      </c>
      <c r="J88" s="558">
        <f t="shared" si="28"/>
        <v>22.398190045248871</v>
      </c>
      <c r="K88" s="20">
        <v>377</v>
      </c>
      <c r="L88" s="558">
        <f t="shared" si="29"/>
        <v>42.647058823529413</v>
      </c>
      <c r="M88" s="20">
        <v>113</v>
      </c>
      <c r="N88" s="704">
        <v>16.176470588235293</v>
      </c>
      <c r="O88" s="20">
        <v>43</v>
      </c>
      <c r="P88" s="558">
        <f t="shared" si="30"/>
        <v>4.8642533936651589</v>
      </c>
      <c r="Q88" s="36">
        <v>10</v>
      </c>
      <c r="R88" s="559">
        <f t="shared" si="31"/>
        <v>1.1312217194570136</v>
      </c>
      <c r="S88" s="37">
        <v>14725</v>
      </c>
      <c r="T88" s="704">
        <f t="shared" si="32"/>
        <v>94.336600679095397</v>
      </c>
      <c r="U88" s="689">
        <v>42.702546689303539</v>
      </c>
      <c r="V88" s="20">
        <v>1109</v>
      </c>
      <c r="W88" s="558">
        <f t="shared" si="33"/>
        <v>7.5314091680814945</v>
      </c>
      <c r="X88" s="20">
        <v>1631</v>
      </c>
      <c r="Y88" s="558">
        <f t="shared" si="34"/>
        <v>11.076400679117148</v>
      </c>
      <c r="Z88" s="20">
        <v>3936</v>
      </c>
      <c r="AA88" s="558">
        <f t="shared" si="35"/>
        <v>26.730050933786075</v>
      </c>
      <c r="AB88" s="20">
        <v>2396</v>
      </c>
      <c r="AC88" s="558">
        <f t="shared" si="36"/>
        <v>16.271646859083191</v>
      </c>
      <c r="AD88" s="20">
        <v>4174</v>
      </c>
      <c r="AE88" s="558">
        <f t="shared" si="37"/>
        <v>28.346349745331068</v>
      </c>
      <c r="AF88" s="20">
        <v>1479</v>
      </c>
      <c r="AG88" s="579">
        <f t="shared" si="38"/>
        <v>10.04414261460102</v>
      </c>
    </row>
    <row r="89" spans="1:33" ht="14.85" customHeight="1">
      <c r="A89" s="153" t="s">
        <v>100</v>
      </c>
      <c r="B89" s="15">
        <v>511915</v>
      </c>
      <c r="C89" s="565">
        <v>39.624515788754692</v>
      </c>
      <c r="D89" s="41">
        <v>30833</v>
      </c>
      <c r="E89" s="706">
        <f t="shared" si="26"/>
        <v>6.0230702362696933</v>
      </c>
      <c r="F89" s="700">
        <v>32.743586417150141</v>
      </c>
      <c r="G89" s="697">
        <v>8067</v>
      </c>
      <c r="H89" s="694">
        <f t="shared" si="27"/>
        <v>26.163526092173971</v>
      </c>
      <c r="I89" s="697">
        <v>6437</v>
      </c>
      <c r="J89" s="694">
        <f t="shared" si="28"/>
        <v>20.876982453864365</v>
      </c>
      <c r="K89" s="697">
        <v>8942</v>
      </c>
      <c r="L89" s="694">
        <f t="shared" si="29"/>
        <v>29.001394609671454</v>
      </c>
      <c r="M89" s="697">
        <v>4039</v>
      </c>
      <c r="N89" s="706">
        <v>26.163526092173971</v>
      </c>
      <c r="O89" s="697">
        <v>2576</v>
      </c>
      <c r="P89" s="694">
        <f t="shared" si="30"/>
        <v>8.3546849155125997</v>
      </c>
      <c r="Q89" s="43">
        <v>772</v>
      </c>
      <c r="R89" s="565">
        <f t="shared" si="31"/>
        <v>2.5038108520092108</v>
      </c>
      <c r="S89" s="44">
        <v>481082</v>
      </c>
      <c r="T89" s="706">
        <f t="shared" si="32"/>
        <v>93.976929763730311</v>
      </c>
      <c r="U89" s="700">
        <v>40.065521054622316</v>
      </c>
      <c r="V89" s="697">
        <v>65723</v>
      </c>
      <c r="W89" s="694">
        <f t="shared" si="33"/>
        <v>13.661496376917032</v>
      </c>
      <c r="X89" s="697">
        <v>63241</v>
      </c>
      <c r="Y89" s="694">
        <f t="shared" si="34"/>
        <v>13.145576014068288</v>
      </c>
      <c r="Z89" s="697">
        <v>107023</v>
      </c>
      <c r="AA89" s="694">
        <f t="shared" si="35"/>
        <v>22.246311439629835</v>
      </c>
      <c r="AB89" s="697">
        <v>111983</v>
      </c>
      <c r="AC89" s="694">
        <f t="shared" si="36"/>
        <v>23.277320706241348</v>
      </c>
      <c r="AD89" s="697">
        <v>98008</v>
      </c>
      <c r="AE89" s="694">
        <f t="shared" si="37"/>
        <v>20.372410524609112</v>
      </c>
      <c r="AF89" s="697">
        <v>35104</v>
      </c>
      <c r="AG89" s="581">
        <f t="shared" si="38"/>
        <v>7.2968849385343866</v>
      </c>
    </row>
    <row r="90" spans="1:33" ht="14.85" customHeight="1">
      <c r="A90" s="154" t="s">
        <v>101</v>
      </c>
      <c r="B90" s="16">
        <v>125715</v>
      </c>
      <c r="C90" s="567">
        <v>41.664176908085622</v>
      </c>
      <c r="D90" s="45">
        <v>9917</v>
      </c>
      <c r="E90" s="707">
        <f t="shared" si="26"/>
        <v>7.8884779063755319</v>
      </c>
      <c r="F90" s="701">
        <v>34.410406372895032</v>
      </c>
      <c r="G90" s="698">
        <v>1598</v>
      </c>
      <c r="H90" s="695">
        <f t="shared" si="27"/>
        <v>16.113744075829384</v>
      </c>
      <c r="I90" s="698">
        <v>1732</v>
      </c>
      <c r="J90" s="695">
        <f t="shared" si="28"/>
        <v>17.464959161036603</v>
      </c>
      <c r="K90" s="698">
        <v>3953</v>
      </c>
      <c r="L90" s="695">
        <f t="shared" si="29"/>
        <v>39.860845013612987</v>
      </c>
      <c r="M90" s="698">
        <v>1755</v>
      </c>
      <c r="N90" s="707">
        <v>16.113744075829384</v>
      </c>
      <c r="O90" s="698">
        <v>704</v>
      </c>
      <c r="P90" s="695">
        <f t="shared" si="30"/>
        <v>7.0989210446707665</v>
      </c>
      <c r="Q90" s="47">
        <v>175</v>
      </c>
      <c r="R90" s="567">
        <f t="shared" si="31"/>
        <v>1.7646465665019664</v>
      </c>
      <c r="S90" s="48">
        <v>115798</v>
      </c>
      <c r="T90" s="707">
        <f t="shared" si="32"/>
        <v>92.111522093624458</v>
      </c>
      <c r="U90" s="701">
        <v>42.285393530112621</v>
      </c>
      <c r="V90" s="698">
        <v>9282</v>
      </c>
      <c r="W90" s="695">
        <f t="shared" si="33"/>
        <v>8.0156824815627203</v>
      </c>
      <c r="X90" s="698">
        <v>12381</v>
      </c>
      <c r="Y90" s="695">
        <f t="shared" si="34"/>
        <v>10.691894505950017</v>
      </c>
      <c r="Z90" s="698">
        <v>31125</v>
      </c>
      <c r="AA90" s="695">
        <f t="shared" si="35"/>
        <v>26.878702568265428</v>
      </c>
      <c r="AB90" s="698">
        <v>22000</v>
      </c>
      <c r="AC90" s="695">
        <f t="shared" si="36"/>
        <v>18.99860101210729</v>
      </c>
      <c r="AD90" s="698">
        <v>30381</v>
      </c>
      <c r="AE90" s="695">
        <f t="shared" si="37"/>
        <v>26.236204424946891</v>
      </c>
      <c r="AF90" s="698">
        <v>10629</v>
      </c>
      <c r="AG90" s="582">
        <f t="shared" si="38"/>
        <v>9.1789150071676531</v>
      </c>
    </row>
    <row r="91" spans="1:33" ht="14.85" customHeight="1">
      <c r="A91" s="155" t="s">
        <v>102</v>
      </c>
      <c r="B91" s="156">
        <v>637630</v>
      </c>
      <c r="C91" s="571">
        <v>40.026654956639021</v>
      </c>
      <c r="D91" s="163">
        <v>40750</v>
      </c>
      <c r="E91" s="717">
        <f t="shared" si="26"/>
        <v>6.3908536298480314</v>
      </c>
      <c r="F91" s="702">
        <v>33.149226993864879</v>
      </c>
      <c r="G91" s="699">
        <v>9665</v>
      </c>
      <c r="H91" s="696">
        <f t="shared" si="27"/>
        <v>23.717791411042946</v>
      </c>
      <c r="I91" s="699">
        <v>8169</v>
      </c>
      <c r="J91" s="696">
        <f t="shared" si="28"/>
        <v>20.046625766871166</v>
      </c>
      <c r="K91" s="699">
        <v>12895</v>
      </c>
      <c r="L91" s="696">
        <f t="shared" si="29"/>
        <v>31.644171779141107</v>
      </c>
      <c r="M91" s="699">
        <v>5794</v>
      </c>
      <c r="N91" s="708">
        <v>23.717791411042946</v>
      </c>
      <c r="O91" s="699">
        <v>3280</v>
      </c>
      <c r="P91" s="696">
        <f t="shared" si="30"/>
        <v>8.0490797546012267</v>
      </c>
      <c r="Q91" s="164">
        <v>947</v>
      </c>
      <c r="R91" s="569">
        <f t="shared" si="31"/>
        <v>2.3239263803680981</v>
      </c>
      <c r="S91" s="165">
        <v>596880</v>
      </c>
      <c r="T91" s="717">
        <f t="shared" si="32"/>
        <v>93.609146370151976</v>
      </c>
      <c r="U91" s="702">
        <v>40.496188513603727</v>
      </c>
      <c r="V91" s="699">
        <v>75005</v>
      </c>
      <c r="W91" s="696">
        <f t="shared" si="33"/>
        <v>12.566177456105079</v>
      </c>
      <c r="X91" s="699">
        <v>75622</v>
      </c>
      <c r="Y91" s="696">
        <f t="shared" si="34"/>
        <v>12.669548317919849</v>
      </c>
      <c r="Z91" s="699">
        <v>138148</v>
      </c>
      <c r="AA91" s="696">
        <f t="shared" si="35"/>
        <v>23.14502077469508</v>
      </c>
      <c r="AB91" s="699">
        <v>133983</v>
      </c>
      <c r="AC91" s="696">
        <f t="shared" si="36"/>
        <v>22.447225572979495</v>
      </c>
      <c r="AD91" s="699">
        <v>128389</v>
      </c>
      <c r="AE91" s="696">
        <f t="shared" si="37"/>
        <v>21.510018764240719</v>
      </c>
      <c r="AF91" s="699">
        <v>45733</v>
      </c>
      <c r="AG91" s="160">
        <f t="shared" si="38"/>
        <v>7.662009114059777</v>
      </c>
    </row>
    <row r="92" spans="1:33" ht="14.85" customHeight="1">
      <c r="A92" s="1045" t="s">
        <v>721</v>
      </c>
      <c r="B92" s="1045"/>
      <c r="C92" s="1045"/>
      <c r="D92" s="1045"/>
      <c r="E92" s="1045"/>
      <c r="F92" s="1045"/>
      <c r="G92" s="1045"/>
      <c r="H92" s="1045"/>
      <c r="I92" s="1045"/>
      <c r="J92" s="1045"/>
      <c r="K92" s="1045"/>
      <c r="L92" s="1045"/>
      <c r="M92" s="1045"/>
      <c r="N92" s="1045"/>
      <c r="O92" s="1045"/>
      <c r="P92" s="1045"/>
      <c r="Q92" s="1045"/>
      <c r="R92" s="1045"/>
      <c r="S92" s="1045"/>
      <c r="T92" s="1045"/>
      <c r="U92" s="1045"/>
      <c r="V92" s="1045"/>
      <c r="W92" s="1045"/>
      <c r="X92" s="1045"/>
      <c r="Y92" s="1045"/>
      <c r="Z92" s="1045"/>
      <c r="AA92" s="1045"/>
      <c r="AB92" s="1045"/>
      <c r="AC92" s="1045"/>
      <c r="AD92" s="1045"/>
      <c r="AE92" s="1045"/>
      <c r="AF92" s="1045"/>
      <c r="AG92" s="1045"/>
    </row>
    <row r="93" spans="1:33" ht="14.85" customHeight="1">
      <c r="A93" s="1064" t="s">
        <v>725</v>
      </c>
      <c r="B93" s="1064"/>
      <c r="C93" s="1064"/>
      <c r="D93" s="1064"/>
      <c r="E93" s="1064"/>
      <c r="F93" s="1064"/>
      <c r="G93" s="1064"/>
      <c r="H93" s="1064"/>
      <c r="I93" s="1064"/>
      <c r="J93" s="1064"/>
      <c r="K93" s="1064"/>
      <c r="L93" s="1064"/>
      <c r="M93" s="1064"/>
      <c r="N93" s="1064"/>
      <c r="O93" s="1064"/>
      <c r="P93" s="1064"/>
      <c r="Q93" s="1064"/>
      <c r="R93" s="1064"/>
      <c r="S93" s="1064"/>
      <c r="T93" s="1064"/>
      <c r="U93" s="1064"/>
      <c r="V93" s="1064"/>
      <c r="W93" s="1064"/>
      <c r="X93" s="1064"/>
      <c r="Y93" s="1064"/>
      <c r="Z93" s="1064"/>
      <c r="AA93" s="1064"/>
      <c r="AB93" s="1064"/>
      <c r="AC93" s="1064"/>
      <c r="AD93" s="1064"/>
      <c r="AE93" s="1064"/>
      <c r="AF93" s="1064"/>
      <c r="AG93" s="1064"/>
    </row>
    <row r="94" spans="1:33" ht="14.85" customHeight="1">
      <c r="O94" s="574"/>
    </row>
    <row r="95" spans="1:33" ht="23.45" customHeight="1">
      <c r="A95" s="1080">
        <v>2019</v>
      </c>
      <c r="B95" s="1080"/>
      <c r="C95" s="1080"/>
      <c r="D95" s="1080"/>
      <c r="E95" s="1080"/>
      <c r="F95" s="1080"/>
      <c r="G95" s="1080"/>
      <c r="H95" s="1080"/>
      <c r="I95" s="1080"/>
      <c r="J95" s="1080"/>
      <c r="K95" s="1080"/>
      <c r="L95" s="1080"/>
      <c r="M95" s="1080"/>
      <c r="N95" s="1080"/>
      <c r="O95" s="1080"/>
      <c r="P95" s="1080"/>
      <c r="Q95" s="1080"/>
      <c r="R95" s="1080"/>
      <c r="S95" s="1080"/>
      <c r="T95" s="1080"/>
      <c r="U95" s="1080"/>
      <c r="V95" s="1080"/>
      <c r="W95" s="1080"/>
      <c r="X95" s="1080"/>
      <c r="Y95" s="1080"/>
      <c r="Z95" s="1080"/>
      <c r="AA95" s="1080"/>
      <c r="AB95" s="1080"/>
      <c r="AC95" s="1080"/>
      <c r="AD95" s="1080"/>
      <c r="AE95" s="1080"/>
      <c r="AF95" s="1080"/>
      <c r="AG95" s="1080"/>
    </row>
    <row r="96" spans="1:33" ht="14.85" customHeight="1">
      <c r="A96" s="549"/>
      <c r="B96" s="549"/>
      <c r="C96" s="550"/>
      <c r="D96" s="549"/>
      <c r="E96" s="549"/>
      <c r="F96" s="550"/>
      <c r="G96" s="549"/>
      <c r="H96" s="549"/>
      <c r="I96" s="549"/>
      <c r="J96" s="549"/>
      <c r="K96" s="549"/>
      <c r="L96" s="549"/>
      <c r="M96" s="549"/>
      <c r="N96" s="549"/>
      <c r="O96" s="549"/>
      <c r="P96" s="549"/>
      <c r="Q96" s="549"/>
      <c r="R96" s="549"/>
      <c r="S96" s="551"/>
      <c r="T96" s="549"/>
      <c r="U96" s="550"/>
    </row>
    <row r="97" spans="1:33" ht="14.85" customHeight="1">
      <c r="A97" s="1065" t="s">
        <v>631</v>
      </c>
      <c r="B97" s="1065"/>
      <c r="C97" s="1065"/>
      <c r="D97" s="1065"/>
      <c r="E97" s="1065"/>
      <c r="F97" s="1065"/>
      <c r="G97" s="1065"/>
      <c r="H97" s="1065"/>
      <c r="I97" s="1065"/>
      <c r="J97" s="1065"/>
      <c r="K97" s="1065"/>
      <c r="L97" s="1065"/>
      <c r="M97" s="1065"/>
      <c r="N97" s="1065"/>
      <c r="O97" s="1065"/>
      <c r="P97" s="1065"/>
      <c r="Q97" s="1065"/>
      <c r="R97" s="1065"/>
      <c r="S97" s="1065"/>
      <c r="T97" s="1065"/>
      <c r="U97" s="1065"/>
      <c r="V97" s="1065"/>
      <c r="W97" s="1065"/>
      <c r="X97" s="1065"/>
      <c r="Y97" s="1065"/>
      <c r="Z97" s="1065"/>
      <c r="AA97" s="1065"/>
      <c r="AB97" s="1065"/>
      <c r="AC97" s="1065"/>
      <c r="AD97" s="1065"/>
      <c r="AE97" s="1065"/>
      <c r="AF97" s="1065"/>
      <c r="AG97" s="1065"/>
    </row>
    <row r="98" spans="1:33" ht="14.85" customHeight="1">
      <c r="A98" s="1081" t="s">
        <v>311</v>
      </c>
      <c r="B98" s="1084" t="s">
        <v>312</v>
      </c>
      <c r="C98" s="1085"/>
      <c r="D98" s="1070" t="s">
        <v>314</v>
      </c>
      <c r="E98" s="1071"/>
      <c r="F98" s="1071"/>
      <c r="G98" s="1071"/>
      <c r="H98" s="1071"/>
      <c r="I98" s="1071"/>
      <c r="J98" s="1071"/>
      <c r="K98" s="1071"/>
      <c r="L98" s="1071"/>
      <c r="M98" s="1071"/>
      <c r="N98" s="1071"/>
      <c r="O98" s="1071"/>
      <c r="P98" s="1071"/>
      <c r="Q98" s="1071"/>
      <c r="R98" s="1071"/>
      <c r="S98" s="1071"/>
      <c r="T98" s="1071"/>
      <c r="U98" s="1071"/>
      <c r="V98" s="1071"/>
      <c r="W98" s="1071"/>
      <c r="X98" s="1071"/>
      <c r="Y98" s="1071"/>
      <c r="Z98" s="1071"/>
      <c r="AA98" s="1071"/>
      <c r="AB98" s="1071"/>
      <c r="AC98" s="1071"/>
      <c r="AD98" s="1071"/>
      <c r="AE98" s="1071"/>
      <c r="AF98" s="1071"/>
      <c r="AG98" s="1072"/>
    </row>
    <row r="99" spans="1:33" ht="14.85" customHeight="1">
      <c r="A99" s="1082"/>
      <c r="B99" s="1086"/>
      <c r="C99" s="1087"/>
      <c r="D99" s="1070" t="s">
        <v>315</v>
      </c>
      <c r="E99" s="1071"/>
      <c r="F99" s="1071"/>
      <c r="G99" s="1071"/>
      <c r="H99" s="1071"/>
      <c r="I99" s="1071"/>
      <c r="J99" s="1071"/>
      <c r="K99" s="1071"/>
      <c r="L99" s="1071"/>
      <c r="M99" s="1071"/>
      <c r="N99" s="1071"/>
      <c r="O99" s="1071"/>
      <c r="P99" s="1071"/>
      <c r="Q99" s="1071"/>
      <c r="R99" s="1073"/>
      <c r="S99" s="1070" t="s">
        <v>316</v>
      </c>
      <c r="T99" s="1071"/>
      <c r="U99" s="1071"/>
      <c r="V99" s="1071"/>
      <c r="W99" s="1071"/>
      <c r="X99" s="1071"/>
      <c r="Y99" s="1071"/>
      <c r="Z99" s="1071"/>
      <c r="AA99" s="1071"/>
      <c r="AB99" s="1071"/>
      <c r="AC99" s="1071"/>
      <c r="AD99" s="1071"/>
      <c r="AE99" s="1071"/>
      <c r="AF99" s="1071"/>
      <c r="AG99" s="1072"/>
    </row>
    <row r="100" spans="1:33" ht="14.85" customHeight="1">
      <c r="A100" s="1082"/>
      <c r="B100" s="1086"/>
      <c r="C100" s="1087"/>
      <c r="D100" s="1074" t="s">
        <v>313</v>
      </c>
      <c r="E100" s="1077" t="s">
        <v>317</v>
      </c>
      <c r="F100" s="1067" t="s">
        <v>319</v>
      </c>
      <c r="G100" s="1070" t="s">
        <v>314</v>
      </c>
      <c r="H100" s="1071"/>
      <c r="I100" s="1071"/>
      <c r="J100" s="1071"/>
      <c r="K100" s="1071"/>
      <c r="L100" s="1071"/>
      <c r="M100" s="1071"/>
      <c r="N100" s="1071"/>
      <c r="O100" s="1071"/>
      <c r="P100" s="1071"/>
      <c r="Q100" s="1071"/>
      <c r="R100" s="1073"/>
      <c r="S100" s="1074" t="s">
        <v>313</v>
      </c>
      <c r="T100" s="1077" t="s">
        <v>317</v>
      </c>
      <c r="U100" s="1067" t="s">
        <v>319</v>
      </c>
      <c r="V100" s="1070" t="s">
        <v>314</v>
      </c>
      <c r="W100" s="1071"/>
      <c r="X100" s="1071"/>
      <c r="Y100" s="1071"/>
      <c r="Z100" s="1071"/>
      <c r="AA100" s="1071"/>
      <c r="AB100" s="1071"/>
      <c r="AC100" s="1071"/>
      <c r="AD100" s="1071"/>
      <c r="AE100" s="1071"/>
      <c r="AF100" s="1071"/>
      <c r="AG100" s="1072"/>
    </row>
    <row r="101" spans="1:33" ht="14.85" customHeight="1">
      <c r="A101" s="1082"/>
      <c r="B101" s="1088"/>
      <c r="C101" s="1089"/>
      <c r="D101" s="1075"/>
      <c r="E101" s="1078"/>
      <c r="F101" s="1068"/>
      <c r="G101" s="1070" t="s">
        <v>324</v>
      </c>
      <c r="H101" s="1073"/>
      <c r="I101" s="1070" t="s">
        <v>325</v>
      </c>
      <c r="J101" s="1073"/>
      <c r="K101" s="1070" t="s">
        <v>326</v>
      </c>
      <c r="L101" s="1073"/>
      <c r="M101" s="1070" t="s">
        <v>327</v>
      </c>
      <c r="N101" s="1073"/>
      <c r="O101" s="1070" t="s">
        <v>328</v>
      </c>
      <c r="P101" s="1073"/>
      <c r="Q101" s="1070" t="s">
        <v>329</v>
      </c>
      <c r="R101" s="1073"/>
      <c r="S101" s="1075"/>
      <c r="T101" s="1078"/>
      <c r="U101" s="1068"/>
      <c r="V101" s="1070" t="s">
        <v>324</v>
      </c>
      <c r="W101" s="1073"/>
      <c r="X101" s="1070" t="s">
        <v>325</v>
      </c>
      <c r="Y101" s="1073"/>
      <c r="Z101" s="1070" t="s">
        <v>326</v>
      </c>
      <c r="AA101" s="1073"/>
      <c r="AB101" s="1070" t="s">
        <v>327</v>
      </c>
      <c r="AC101" s="1073"/>
      <c r="AD101" s="1070" t="s">
        <v>328</v>
      </c>
      <c r="AE101" s="1073"/>
      <c r="AF101" s="1070" t="s">
        <v>329</v>
      </c>
      <c r="AG101" s="1072"/>
    </row>
    <row r="102" spans="1:33" ht="30" customHeight="1" thickBot="1">
      <c r="A102" s="1083"/>
      <c r="B102" s="718" t="s">
        <v>313</v>
      </c>
      <c r="C102" s="719" t="s">
        <v>811</v>
      </c>
      <c r="D102" s="1076"/>
      <c r="E102" s="1079"/>
      <c r="F102" s="1069"/>
      <c r="G102" s="660" t="s">
        <v>313</v>
      </c>
      <c r="H102" s="162" t="s">
        <v>317</v>
      </c>
      <c r="I102" s="658" t="s">
        <v>313</v>
      </c>
      <c r="J102" s="683" t="s">
        <v>317</v>
      </c>
      <c r="K102" s="660" t="s">
        <v>313</v>
      </c>
      <c r="L102" s="162" t="s">
        <v>317</v>
      </c>
      <c r="M102" s="658" t="s">
        <v>313</v>
      </c>
      <c r="N102" s="683" t="s">
        <v>317</v>
      </c>
      <c r="O102" s="658" t="s">
        <v>313</v>
      </c>
      <c r="P102" s="683" t="s">
        <v>317</v>
      </c>
      <c r="Q102" s="660" t="s">
        <v>313</v>
      </c>
      <c r="R102" s="162" t="s">
        <v>317</v>
      </c>
      <c r="S102" s="1076"/>
      <c r="T102" s="1079"/>
      <c r="U102" s="1069"/>
      <c r="V102" s="660" t="s">
        <v>313</v>
      </c>
      <c r="W102" s="661" t="s">
        <v>317</v>
      </c>
      <c r="X102" s="660" t="s">
        <v>313</v>
      </c>
      <c r="Y102" s="661" t="s">
        <v>317</v>
      </c>
      <c r="Z102" s="660" t="s">
        <v>313</v>
      </c>
      <c r="AA102" s="162" t="s">
        <v>317</v>
      </c>
      <c r="AB102" s="658" t="s">
        <v>313</v>
      </c>
      <c r="AC102" s="683" t="s">
        <v>317</v>
      </c>
      <c r="AD102" s="658" t="s">
        <v>313</v>
      </c>
      <c r="AE102" s="683" t="s">
        <v>317</v>
      </c>
      <c r="AF102" s="660" t="s">
        <v>313</v>
      </c>
      <c r="AG102" s="720" t="s">
        <v>317</v>
      </c>
    </row>
    <row r="103" spans="1:33" ht="14.85" customHeight="1">
      <c r="A103" s="149" t="s">
        <v>84</v>
      </c>
      <c r="B103" s="11">
        <f t="shared" ref="B103:B121" si="39">SUM(D103,S103)</f>
        <v>92336</v>
      </c>
      <c r="C103" s="556">
        <v>39.224852711834423</v>
      </c>
      <c r="D103" s="29">
        <v>4780</v>
      </c>
      <c r="E103" s="703">
        <f t="shared" ref="E103:E121" si="40">D103/$B103*100</f>
        <v>5.1767457979552933</v>
      </c>
      <c r="F103" s="711">
        <v>30.593305439330535</v>
      </c>
      <c r="G103" s="727">
        <v>1679</v>
      </c>
      <c r="H103" s="555">
        <f t="shared" ref="H103:H121" si="41">G103/$D103*100</f>
        <v>35.1255230125523</v>
      </c>
      <c r="I103" s="107">
        <v>1001</v>
      </c>
      <c r="J103" s="555">
        <f t="shared" ref="J103:J121" si="42">I103/$D103*100</f>
        <v>20.94142259414226</v>
      </c>
      <c r="K103" s="107">
        <v>1209</v>
      </c>
      <c r="L103" s="555">
        <f t="shared" ref="L103:L121" si="43">K103/$D103*100</f>
        <v>25.292887029288703</v>
      </c>
      <c r="M103" s="107">
        <v>493</v>
      </c>
      <c r="N103" s="703">
        <f t="shared" ref="N103:N121" si="44">M103/$D103*100</f>
        <v>10.313807531380753</v>
      </c>
      <c r="O103" s="107">
        <v>306</v>
      </c>
      <c r="P103" s="555">
        <f t="shared" ref="P103:P121" si="45">O103/$D103*100</f>
        <v>6.4016736401673642</v>
      </c>
      <c r="Q103" s="31">
        <v>92</v>
      </c>
      <c r="R103" s="556">
        <f t="shared" ref="R103:R109" si="46">Q103/$D103*100</f>
        <v>1.9246861924686192</v>
      </c>
      <c r="S103" s="32">
        <v>87556</v>
      </c>
      <c r="T103" s="703">
        <f t="shared" ref="T103:T121" si="47">S103/$B103*100</f>
        <v>94.823254202044708</v>
      </c>
      <c r="U103" s="711">
        <v>39.696080222942712</v>
      </c>
      <c r="V103" s="107">
        <v>13485</v>
      </c>
      <c r="W103" s="555">
        <f t="shared" ref="W103:W121" si="48">V103/$S103*100</f>
        <v>15.40157156562657</v>
      </c>
      <c r="X103" s="107">
        <v>11517</v>
      </c>
      <c r="Y103" s="555">
        <f t="shared" ref="Y103:Y121" si="49">X103/$S103*100</f>
        <v>13.153867239252593</v>
      </c>
      <c r="Z103" s="107">
        <v>18582</v>
      </c>
      <c r="AA103" s="555">
        <f t="shared" ref="AA103:AA121" si="50">Z103/$S103*100</f>
        <v>21.222988715793321</v>
      </c>
      <c r="AB103" s="107">
        <v>19933</v>
      </c>
      <c r="AC103" s="555">
        <f t="shared" ref="AC103:AC121" si="51">AB103/$S103*100</f>
        <v>22.766001187811231</v>
      </c>
      <c r="AD103" s="107">
        <v>18238</v>
      </c>
      <c r="AE103" s="555">
        <f t="shared" ref="AE103:AE121" si="52">AD103/$S103*100</f>
        <v>20.830097309150716</v>
      </c>
      <c r="AF103" s="107">
        <v>5801</v>
      </c>
      <c r="AG103" s="578">
        <f t="shared" ref="AG103:AG109" si="53">AF103/$S103*100</f>
        <v>6.6254739823655724</v>
      </c>
    </row>
    <row r="104" spans="1:33" ht="14.85" customHeight="1">
      <c r="A104" s="150" t="s">
        <v>85</v>
      </c>
      <c r="B104" s="12">
        <f t="shared" si="39"/>
        <v>91903</v>
      </c>
      <c r="C104" s="559">
        <v>38.246640479636</v>
      </c>
      <c r="D104" s="33">
        <v>3391</v>
      </c>
      <c r="E104" s="704">
        <f t="shared" si="40"/>
        <v>3.6897598554998203</v>
      </c>
      <c r="F104" s="712">
        <v>30.736360955470435</v>
      </c>
      <c r="G104" s="728">
        <v>1178</v>
      </c>
      <c r="H104" s="558">
        <f t="shared" si="41"/>
        <v>34.739015039811264</v>
      </c>
      <c r="I104" s="20">
        <v>718</v>
      </c>
      <c r="J104" s="558">
        <f t="shared" si="42"/>
        <v>21.173695075199056</v>
      </c>
      <c r="K104" s="20">
        <v>853</v>
      </c>
      <c r="L104" s="558">
        <f t="shared" si="43"/>
        <v>25.154821586552639</v>
      </c>
      <c r="M104" s="20">
        <v>351</v>
      </c>
      <c r="N104" s="704">
        <f t="shared" si="44"/>
        <v>10.350928929519315</v>
      </c>
      <c r="O104" s="20">
        <v>220</v>
      </c>
      <c r="P104" s="558">
        <f t="shared" si="45"/>
        <v>6.4877617222058381</v>
      </c>
      <c r="Q104" s="36">
        <v>71</v>
      </c>
      <c r="R104" s="559">
        <f t="shared" si="46"/>
        <v>2.0937776467118847</v>
      </c>
      <c r="S104" s="37">
        <v>88512</v>
      </c>
      <c r="T104" s="704">
        <f t="shared" si="47"/>
        <v>96.310240144500185</v>
      </c>
      <c r="U104" s="712">
        <v>38.534368221257964</v>
      </c>
      <c r="V104" s="20">
        <v>15133</v>
      </c>
      <c r="W104" s="558">
        <f t="shared" si="48"/>
        <v>17.097116775126537</v>
      </c>
      <c r="X104" s="20">
        <v>11616</v>
      </c>
      <c r="Y104" s="558">
        <f t="shared" si="49"/>
        <v>13.123644251626898</v>
      </c>
      <c r="Z104" s="20">
        <v>20546</v>
      </c>
      <c r="AA104" s="558">
        <f t="shared" si="50"/>
        <v>23.212671728127258</v>
      </c>
      <c r="AB104" s="20">
        <v>20491</v>
      </c>
      <c r="AC104" s="558">
        <f t="shared" si="51"/>
        <v>23.150533261026755</v>
      </c>
      <c r="AD104" s="20">
        <v>15418</v>
      </c>
      <c r="AE104" s="558">
        <f t="shared" si="52"/>
        <v>17.419107013738248</v>
      </c>
      <c r="AF104" s="20">
        <v>5308</v>
      </c>
      <c r="AG104" s="579">
        <f t="shared" si="53"/>
        <v>5.996926970354302</v>
      </c>
    </row>
    <row r="105" spans="1:33" ht="14.85" customHeight="1">
      <c r="A105" s="151" t="s">
        <v>86</v>
      </c>
      <c r="B105" s="13">
        <f t="shared" si="39"/>
        <v>32558</v>
      </c>
      <c r="C105" s="556">
        <v>40.634099146138752</v>
      </c>
      <c r="D105" s="29">
        <v>3722</v>
      </c>
      <c r="E105" s="705">
        <f t="shared" si="40"/>
        <v>11.431906136740585</v>
      </c>
      <c r="F105" s="713">
        <v>35.397904352498621</v>
      </c>
      <c r="G105" s="729">
        <v>514</v>
      </c>
      <c r="H105" s="560">
        <f t="shared" si="41"/>
        <v>13.809779688339601</v>
      </c>
      <c r="I105" s="17">
        <v>652</v>
      </c>
      <c r="J105" s="560">
        <f t="shared" si="42"/>
        <v>17.517463729177862</v>
      </c>
      <c r="K105" s="17">
        <v>1465</v>
      </c>
      <c r="L105" s="560">
        <f t="shared" si="43"/>
        <v>39.360558839333692</v>
      </c>
      <c r="M105" s="17">
        <v>675</v>
      </c>
      <c r="N105" s="705">
        <f t="shared" si="44"/>
        <v>18.135411069317573</v>
      </c>
      <c r="O105" s="17">
        <v>315</v>
      </c>
      <c r="P105" s="560">
        <f t="shared" si="45"/>
        <v>8.4631918323482012</v>
      </c>
      <c r="Q105" s="31">
        <v>101</v>
      </c>
      <c r="R105" s="556">
        <f t="shared" si="46"/>
        <v>2.7135948414830735</v>
      </c>
      <c r="S105" s="40">
        <v>28836</v>
      </c>
      <c r="T105" s="705">
        <f t="shared" si="47"/>
        <v>88.568093863259406</v>
      </c>
      <c r="U105" s="713">
        <v>41.309959772506524</v>
      </c>
      <c r="V105" s="17">
        <v>2393</v>
      </c>
      <c r="W105" s="560">
        <f t="shared" si="48"/>
        <v>8.2986544597031493</v>
      </c>
      <c r="X105" s="17">
        <v>3604</v>
      </c>
      <c r="Y105" s="560">
        <f t="shared" si="49"/>
        <v>12.49826605631849</v>
      </c>
      <c r="Z105" s="17">
        <v>7865</v>
      </c>
      <c r="AA105" s="560">
        <f t="shared" si="50"/>
        <v>27.274934110140101</v>
      </c>
      <c r="AB105" s="17">
        <v>5982</v>
      </c>
      <c r="AC105" s="560">
        <f t="shared" si="51"/>
        <v>20.744902205576363</v>
      </c>
      <c r="AD105" s="17">
        <v>6950</v>
      </c>
      <c r="AE105" s="560">
        <f t="shared" si="52"/>
        <v>24.101817172978222</v>
      </c>
      <c r="AF105" s="17">
        <v>2042</v>
      </c>
      <c r="AG105" s="580">
        <f t="shared" si="53"/>
        <v>7.0814259952836727</v>
      </c>
    </row>
    <row r="106" spans="1:33" ht="14.85" customHeight="1">
      <c r="A106" s="150" t="s">
        <v>87</v>
      </c>
      <c r="B106" s="12">
        <f t="shared" si="39"/>
        <v>17494</v>
      </c>
      <c r="C106" s="559">
        <v>42.290842574596894</v>
      </c>
      <c r="D106" s="33">
        <v>1104</v>
      </c>
      <c r="E106" s="704">
        <f t="shared" si="40"/>
        <v>6.3107351091802908</v>
      </c>
      <c r="F106" s="712">
        <v>34.359601449275345</v>
      </c>
      <c r="G106" s="728">
        <v>172</v>
      </c>
      <c r="H106" s="558">
        <f t="shared" si="41"/>
        <v>15.579710144927535</v>
      </c>
      <c r="I106" s="20">
        <v>191</v>
      </c>
      <c r="J106" s="558">
        <f t="shared" si="42"/>
        <v>17.30072463768116</v>
      </c>
      <c r="K106" s="20">
        <v>444</v>
      </c>
      <c r="L106" s="558">
        <f t="shared" si="43"/>
        <v>40.217391304347828</v>
      </c>
      <c r="M106" s="20">
        <v>204</v>
      </c>
      <c r="N106" s="704">
        <f t="shared" si="44"/>
        <v>18.478260869565215</v>
      </c>
      <c r="O106" s="20">
        <v>81</v>
      </c>
      <c r="P106" s="558">
        <f t="shared" si="45"/>
        <v>7.3369565217391308</v>
      </c>
      <c r="Q106" s="36">
        <v>12</v>
      </c>
      <c r="R106" s="559">
        <f t="shared" si="46"/>
        <v>1.0869565217391304</v>
      </c>
      <c r="S106" s="37">
        <v>16390</v>
      </c>
      <c r="T106" s="704">
        <f t="shared" si="47"/>
        <v>93.689264890819715</v>
      </c>
      <c r="U106" s="712">
        <v>42.825076266016026</v>
      </c>
      <c r="V106" s="20">
        <v>1030</v>
      </c>
      <c r="W106" s="558">
        <f t="shared" si="48"/>
        <v>6.2843197071384989</v>
      </c>
      <c r="X106" s="20">
        <v>1809</v>
      </c>
      <c r="Y106" s="558">
        <f t="shared" si="49"/>
        <v>11.037217815741306</v>
      </c>
      <c r="Z106" s="20">
        <v>4310</v>
      </c>
      <c r="AA106" s="558">
        <f t="shared" si="50"/>
        <v>26.296522269676633</v>
      </c>
      <c r="AB106" s="20">
        <v>3302</v>
      </c>
      <c r="AC106" s="558">
        <f t="shared" si="51"/>
        <v>20.146430750457597</v>
      </c>
      <c r="AD106" s="20">
        <v>4423</v>
      </c>
      <c r="AE106" s="558">
        <f t="shared" si="52"/>
        <v>26.985967053081144</v>
      </c>
      <c r="AF106" s="20">
        <v>1516</v>
      </c>
      <c r="AG106" s="579">
        <f t="shared" si="53"/>
        <v>9.2495424039048206</v>
      </c>
    </row>
    <row r="107" spans="1:33" ht="14.85" customHeight="1">
      <c r="A107" s="151" t="s">
        <v>88</v>
      </c>
      <c r="B107" s="13">
        <f t="shared" si="39"/>
        <v>5314</v>
      </c>
      <c r="C107" s="556">
        <v>40.371471584493854</v>
      </c>
      <c r="D107" s="29">
        <v>531</v>
      </c>
      <c r="E107" s="705">
        <f t="shared" si="40"/>
        <v>9.9924727135867517</v>
      </c>
      <c r="F107" s="713">
        <v>35.734463276836138</v>
      </c>
      <c r="G107" s="729">
        <v>82</v>
      </c>
      <c r="H107" s="560">
        <f t="shared" si="41"/>
        <v>15.442561205273069</v>
      </c>
      <c r="I107" s="17">
        <v>99</v>
      </c>
      <c r="J107" s="560">
        <f t="shared" si="42"/>
        <v>18.64406779661017</v>
      </c>
      <c r="K107" s="17">
        <v>180</v>
      </c>
      <c r="L107" s="560">
        <f t="shared" si="43"/>
        <v>33.898305084745758</v>
      </c>
      <c r="M107" s="17">
        <v>94</v>
      </c>
      <c r="N107" s="705">
        <f t="shared" si="44"/>
        <v>17.702448210922785</v>
      </c>
      <c r="O107" s="17">
        <v>61</v>
      </c>
      <c r="P107" s="560">
        <f t="shared" si="45"/>
        <v>11.487758945386064</v>
      </c>
      <c r="Q107" s="31">
        <v>15</v>
      </c>
      <c r="R107" s="556">
        <f t="shared" si="46"/>
        <v>2.8248587570621471</v>
      </c>
      <c r="S107" s="40">
        <v>4783</v>
      </c>
      <c r="T107" s="705">
        <f t="shared" si="47"/>
        <v>90.00752728641325</v>
      </c>
      <c r="U107" s="713">
        <v>40.886263851139411</v>
      </c>
      <c r="V107" s="17">
        <v>416</v>
      </c>
      <c r="W107" s="560">
        <f t="shared" si="48"/>
        <v>8.6974702069830663</v>
      </c>
      <c r="X107" s="17">
        <v>696</v>
      </c>
      <c r="Y107" s="560">
        <f t="shared" si="49"/>
        <v>14.551536692452435</v>
      </c>
      <c r="Z107" s="17">
        <v>1215</v>
      </c>
      <c r="AA107" s="560">
        <f t="shared" si="50"/>
        <v>25.402467070876018</v>
      </c>
      <c r="AB107" s="17">
        <v>1023</v>
      </c>
      <c r="AC107" s="560">
        <f t="shared" si="51"/>
        <v>21.38825005226845</v>
      </c>
      <c r="AD107" s="17">
        <v>1029</v>
      </c>
      <c r="AE107" s="560">
        <f t="shared" si="52"/>
        <v>21.513694334099938</v>
      </c>
      <c r="AF107" s="17">
        <v>404</v>
      </c>
      <c r="AG107" s="580">
        <f t="shared" si="53"/>
        <v>8.4465816433200924</v>
      </c>
    </row>
    <row r="108" spans="1:33" ht="14.85" customHeight="1">
      <c r="A108" s="150" t="s">
        <v>89</v>
      </c>
      <c r="B108" s="12">
        <f t="shared" si="39"/>
        <v>16590</v>
      </c>
      <c r="C108" s="559">
        <v>38.693128390596634</v>
      </c>
      <c r="D108" s="33">
        <v>2038</v>
      </c>
      <c r="E108" s="704">
        <f t="shared" si="40"/>
        <v>12.284508740204943</v>
      </c>
      <c r="F108" s="712">
        <v>34.718842001962763</v>
      </c>
      <c r="G108" s="728">
        <v>346</v>
      </c>
      <c r="H108" s="558">
        <f t="shared" si="41"/>
        <v>16.977428851815503</v>
      </c>
      <c r="I108" s="20">
        <v>449</v>
      </c>
      <c r="J108" s="558">
        <f t="shared" si="42"/>
        <v>22.031403336604512</v>
      </c>
      <c r="K108" s="20">
        <v>646</v>
      </c>
      <c r="L108" s="558">
        <f t="shared" si="43"/>
        <v>31.697742885181551</v>
      </c>
      <c r="M108" s="20">
        <v>332</v>
      </c>
      <c r="N108" s="704">
        <f t="shared" si="44"/>
        <v>16.290480863591757</v>
      </c>
      <c r="O108" s="20">
        <v>206</v>
      </c>
      <c r="P108" s="558">
        <f t="shared" si="45"/>
        <v>10.107948969578018</v>
      </c>
      <c r="Q108" s="36">
        <v>59</v>
      </c>
      <c r="R108" s="559">
        <f t="shared" si="46"/>
        <v>2.8949950932286557</v>
      </c>
      <c r="S108" s="37">
        <v>14552</v>
      </c>
      <c r="T108" s="704">
        <f t="shared" si="47"/>
        <v>87.715491259795058</v>
      </c>
      <c r="U108" s="712">
        <v>39.24972512369461</v>
      </c>
      <c r="V108" s="20">
        <v>1620</v>
      </c>
      <c r="W108" s="558">
        <f t="shared" si="48"/>
        <v>11.132490379329301</v>
      </c>
      <c r="X108" s="20">
        <v>2320</v>
      </c>
      <c r="Y108" s="558">
        <f t="shared" si="49"/>
        <v>15.942825728422211</v>
      </c>
      <c r="Z108" s="20">
        <v>4053</v>
      </c>
      <c r="AA108" s="558">
        <f t="shared" si="50"/>
        <v>27.851841671247939</v>
      </c>
      <c r="AB108" s="20">
        <v>2931</v>
      </c>
      <c r="AC108" s="558">
        <f t="shared" si="51"/>
        <v>20.141561297416164</v>
      </c>
      <c r="AD108" s="20">
        <v>2643</v>
      </c>
      <c r="AE108" s="558">
        <f t="shared" si="52"/>
        <v>18.162451896646509</v>
      </c>
      <c r="AF108" s="20">
        <v>985</v>
      </c>
      <c r="AG108" s="579">
        <f t="shared" si="53"/>
        <v>6.7688290269378779</v>
      </c>
    </row>
    <row r="109" spans="1:33" ht="14.85" customHeight="1">
      <c r="A109" s="151" t="s">
        <v>90</v>
      </c>
      <c r="B109" s="13">
        <f t="shared" si="39"/>
        <v>49481</v>
      </c>
      <c r="C109" s="556">
        <v>40.284796184394132</v>
      </c>
      <c r="D109" s="29">
        <v>3678</v>
      </c>
      <c r="E109" s="705">
        <f t="shared" si="40"/>
        <v>7.4331561609506682</v>
      </c>
      <c r="F109" s="713">
        <v>33.915443175638984</v>
      </c>
      <c r="G109" s="729">
        <v>879</v>
      </c>
      <c r="H109" s="560">
        <f t="shared" si="41"/>
        <v>23.898858075040781</v>
      </c>
      <c r="I109" s="17">
        <v>707</v>
      </c>
      <c r="J109" s="560">
        <f t="shared" si="42"/>
        <v>19.222403480152256</v>
      </c>
      <c r="K109" s="17">
        <v>1061</v>
      </c>
      <c r="L109" s="560">
        <f t="shared" si="43"/>
        <v>28.847199564980968</v>
      </c>
      <c r="M109" s="17">
        <v>524</v>
      </c>
      <c r="N109" s="705">
        <f t="shared" si="44"/>
        <v>14.246873300706905</v>
      </c>
      <c r="O109" s="17">
        <v>401</v>
      </c>
      <c r="P109" s="560">
        <f t="shared" si="45"/>
        <v>10.902664491571507</v>
      </c>
      <c r="Q109" s="31">
        <v>106</v>
      </c>
      <c r="R109" s="556">
        <f t="shared" si="46"/>
        <v>2.8820010875475801</v>
      </c>
      <c r="S109" s="40">
        <v>45803</v>
      </c>
      <c r="T109" s="705">
        <f t="shared" si="47"/>
        <v>92.566843839049326</v>
      </c>
      <c r="U109" s="713">
        <v>40.796257887037939</v>
      </c>
      <c r="V109" s="17">
        <v>5596</v>
      </c>
      <c r="W109" s="560">
        <f t="shared" si="48"/>
        <v>12.217540335785866</v>
      </c>
      <c r="X109" s="17">
        <v>5701</v>
      </c>
      <c r="Y109" s="560">
        <f t="shared" si="49"/>
        <v>12.446782961814728</v>
      </c>
      <c r="Z109" s="17">
        <v>10367</v>
      </c>
      <c r="AA109" s="560">
        <f t="shared" si="50"/>
        <v>22.633888609916379</v>
      </c>
      <c r="AB109" s="17">
        <v>10304</v>
      </c>
      <c r="AC109" s="560">
        <f t="shared" si="51"/>
        <v>22.496343034299063</v>
      </c>
      <c r="AD109" s="17">
        <v>10308</v>
      </c>
      <c r="AE109" s="560">
        <f t="shared" si="52"/>
        <v>22.50507608671921</v>
      </c>
      <c r="AF109" s="17">
        <v>3527</v>
      </c>
      <c r="AG109" s="580">
        <f t="shared" si="53"/>
        <v>7.7003689714647505</v>
      </c>
    </row>
    <row r="110" spans="1:33" ht="14.85" customHeight="1">
      <c r="A110" s="150" t="s">
        <v>91</v>
      </c>
      <c r="B110" s="12">
        <f t="shared" si="39"/>
        <v>10852</v>
      </c>
      <c r="C110" s="559">
        <v>42.865554736454051</v>
      </c>
      <c r="D110" s="33">
        <v>609</v>
      </c>
      <c r="E110" s="704">
        <f t="shared" si="40"/>
        <v>5.6118687799483968</v>
      </c>
      <c r="F110" s="712">
        <v>32.594417077175684</v>
      </c>
      <c r="G110" s="728">
        <v>124</v>
      </c>
      <c r="H110" s="558">
        <f t="shared" si="41"/>
        <v>20.361247947454846</v>
      </c>
      <c r="I110" s="20">
        <v>125</v>
      </c>
      <c r="J110" s="558">
        <f t="shared" si="42"/>
        <v>20.525451559934318</v>
      </c>
      <c r="K110" s="20">
        <v>236</v>
      </c>
      <c r="L110" s="558">
        <f t="shared" si="43"/>
        <v>38.752052545155998</v>
      </c>
      <c r="M110" s="20">
        <v>85</v>
      </c>
      <c r="N110" s="704">
        <f t="shared" si="44"/>
        <v>13.957307060755337</v>
      </c>
      <c r="O110" s="20">
        <v>29</v>
      </c>
      <c r="P110" s="558">
        <f t="shared" si="45"/>
        <v>4.7619047619047619</v>
      </c>
      <c r="Q110" s="36" t="s">
        <v>318</v>
      </c>
      <c r="R110" s="559" t="s">
        <v>318</v>
      </c>
      <c r="S110" s="37">
        <v>10243</v>
      </c>
      <c r="T110" s="704">
        <f t="shared" si="47"/>
        <v>94.388131220051605</v>
      </c>
      <c r="U110" s="712">
        <v>43.476227667675516</v>
      </c>
      <c r="V110" s="20">
        <v>704</v>
      </c>
      <c r="W110" s="558">
        <f t="shared" si="48"/>
        <v>6.8729864297569065</v>
      </c>
      <c r="X110" s="20">
        <v>1020</v>
      </c>
      <c r="Y110" s="558">
        <f t="shared" si="49"/>
        <v>9.9580201112955198</v>
      </c>
      <c r="Z110" s="20">
        <v>2502</v>
      </c>
      <c r="AA110" s="558">
        <f t="shared" si="50"/>
        <v>24.426437567119009</v>
      </c>
      <c r="AB110" s="20">
        <v>1990</v>
      </c>
      <c r="AC110" s="558">
        <f t="shared" si="51"/>
        <v>19.427901981841259</v>
      </c>
      <c r="AD110" s="20">
        <v>2895</v>
      </c>
      <c r="AE110" s="558">
        <f t="shared" si="52"/>
        <v>28.263204139412281</v>
      </c>
      <c r="AF110" s="20" t="s">
        <v>318</v>
      </c>
      <c r="AG110" s="579" t="s">
        <v>318</v>
      </c>
    </row>
    <row r="111" spans="1:33" ht="14.85" customHeight="1">
      <c r="A111" s="151" t="s">
        <v>92</v>
      </c>
      <c r="B111" s="13">
        <f t="shared" si="39"/>
        <v>55097</v>
      </c>
      <c r="C111" s="556">
        <v>40.365301196072039</v>
      </c>
      <c r="D111" s="29">
        <v>3128</v>
      </c>
      <c r="E111" s="705">
        <f t="shared" si="40"/>
        <v>5.6772601049058933</v>
      </c>
      <c r="F111" s="713">
        <v>33.300191815856756</v>
      </c>
      <c r="G111" s="729">
        <v>772</v>
      </c>
      <c r="H111" s="560">
        <f t="shared" si="41"/>
        <v>24.680306905370845</v>
      </c>
      <c r="I111" s="17">
        <v>639</v>
      </c>
      <c r="J111" s="560">
        <f t="shared" si="42"/>
        <v>20.428388746803069</v>
      </c>
      <c r="K111" s="17">
        <v>897</v>
      </c>
      <c r="L111" s="560">
        <f t="shared" si="43"/>
        <v>28.676470588235293</v>
      </c>
      <c r="M111" s="17">
        <v>459</v>
      </c>
      <c r="N111" s="705">
        <f t="shared" si="44"/>
        <v>14.673913043478262</v>
      </c>
      <c r="O111" s="17">
        <v>288</v>
      </c>
      <c r="P111" s="560">
        <f t="shared" si="45"/>
        <v>9.2071611253196934</v>
      </c>
      <c r="Q111" s="31">
        <v>73</v>
      </c>
      <c r="R111" s="556">
        <f>Q111/$D111*100</f>
        <v>2.3337595907928388</v>
      </c>
      <c r="S111" s="40">
        <v>51969</v>
      </c>
      <c r="T111" s="705">
        <f t="shared" si="47"/>
        <v>94.322739895094116</v>
      </c>
      <c r="U111" s="713">
        <v>40.790548211434007</v>
      </c>
      <c r="V111" s="17">
        <v>6130</v>
      </c>
      <c r="W111" s="560">
        <f t="shared" si="48"/>
        <v>11.795493467259327</v>
      </c>
      <c r="X111" s="17">
        <v>6882</v>
      </c>
      <c r="Y111" s="560">
        <f t="shared" si="49"/>
        <v>13.242509957859493</v>
      </c>
      <c r="Z111" s="17">
        <v>11279</v>
      </c>
      <c r="AA111" s="560">
        <f t="shared" si="50"/>
        <v>21.703323134945833</v>
      </c>
      <c r="AB111" s="17">
        <v>12047</v>
      </c>
      <c r="AC111" s="560">
        <f t="shared" si="51"/>
        <v>23.181127210452384</v>
      </c>
      <c r="AD111" s="17">
        <v>11879</v>
      </c>
      <c r="AE111" s="560">
        <f t="shared" si="52"/>
        <v>22.857857568935326</v>
      </c>
      <c r="AF111" s="17">
        <v>3752</v>
      </c>
      <c r="AG111" s="580">
        <f>AF111/$S111*100</f>
        <v>7.219688660547634</v>
      </c>
    </row>
    <row r="112" spans="1:33" ht="14.85" customHeight="1">
      <c r="A112" s="150" t="s">
        <v>93</v>
      </c>
      <c r="B112" s="12">
        <f t="shared" si="39"/>
        <v>119264</v>
      </c>
      <c r="C112" s="559">
        <v>40.230614435203073</v>
      </c>
      <c r="D112" s="33">
        <v>6323</v>
      </c>
      <c r="E112" s="704">
        <f t="shared" si="40"/>
        <v>5.3016836597799841</v>
      </c>
      <c r="F112" s="712">
        <v>33.079392693341852</v>
      </c>
      <c r="G112" s="728">
        <v>1458</v>
      </c>
      <c r="H112" s="558">
        <f t="shared" si="41"/>
        <v>23.05867467974063</v>
      </c>
      <c r="I112" s="20">
        <v>1459</v>
      </c>
      <c r="J112" s="558">
        <f t="shared" si="42"/>
        <v>23.074489957298749</v>
      </c>
      <c r="K112" s="20">
        <v>1882</v>
      </c>
      <c r="L112" s="558">
        <f t="shared" si="43"/>
        <v>29.764352364383996</v>
      </c>
      <c r="M112" s="20">
        <v>822</v>
      </c>
      <c r="N112" s="704">
        <f t="shared" si="44"/>
        <v>13.000158152775581</v>
      </c>
      <c r="O112" s="20">
        <v>553</v>
      </c>
      <c r="P112" s="558">
        <f t="shared" si="45"/>
        <v>8.7458484896409932</v>
      </c>
      <c r="Q112" s="36">
        <v>149</v>
      </c>
      <c r="R112" s="559">
        <f>Q112/$D112*100</f>
        <v>2.3564763561600506</v>
      </c>
      <c r="S112" s="37">
        <v>112941</v>
      </c>
      <c r="T112" s="704">
        <f t="shared" si="47"/>
        <v>94.698316340220018</v>
      </c>
      <c r="U112" s="712">
        <v>40.630975465066285</v>
      </c>
      <c r="V112" s="20">
        <v>13947</v>
      </c>
      <c r="W112" s="558">
        <f t="shared" si="48"/>
        <v>12.348925545196163</v>
      </c>
      <c r="X112" s="20">
        <v>14936</v>
      </c>
      <c r="Y112" s="558">
        <f t="shared" si="49"/>
        <v>13.224603996777079</v>
      </c>
      <c r="Z112" s="20">
        <v>24451</v>
      </c>
      <c r="AA112" s="558">
        <f t="shared" si="50"/>
        <v>21.64935674378658</v>
      </c>
      <c r="AB112" s="20">
        <v>26492</v>
      </c>
      <c r="AC112" s="558">
        <f t="shared" si="51"/>
        <v>23.456494984106747</v>
      </c>
      <c r="AD112" s="20">
        <v>24553</v>
      </c>
      <c r="AE112" s="558">
        <f t="shared" si="52"/>
        <v>21.739669384900083</v>
      </c>
      <c r="AF112" s="20">
        <v>8562</v>
      </c>
      <c r="AG112" s="579">
        <f>AF112/$S112*100</f>
        <v>7.5809493452333525</v>
      </c>
    </row>
    <row r="113" spans="1:33" ht="14.85" customHeight="1">
      <c r="A113" s="151" t="s">
        <v>94</v>
      </c>
      <c r="B113" s="13">
        <f t="shared" si="39"/>
        <v>31758</v>
      </c>
      <c r="C113" s="556">
        <v>40.695604257194816</v>
      </c>
      <c r="D113" s="29">
        <v>1674</v>
      </c>
      <c r="E113" s="705">
        <f t="shared" si="40"/>
        <v>5.2711127904779902</v>
      </c>
      <c r="F113" s="713">
        <v>33.174432497013157</v>
      </c>
      <c r="G113" s="729">
        <v>445</v>
      </c>
      <c r="H113" s="560">
        <f t="shared" si="41"/>
        <v>26.583034647550775</v>
      </c>
      <c r="I113" s="17">
        <v>322</v>
      </c>
      <c r="J113" s="560">
        <f t="shared" si="42"/>
        <v>19.23536439665472</v>
      </c>
      <c r="K113" s="17">
        <v>484</v>
      </c>
      <c r="L113" s="560">
        <f t="shared" si="43"/>
        <v>28.912783751493432</v>
      </c>
      <c r="M113" s="17">
        <v>213</v>
      </c>
      <c r="N113" s="705">
        <f t="shared" si="44"/>
        <v>12.724014336917563</v>
      </c>
      <c r="O113" s="17">
        <v>146</v>
      </c>
      <c r="P113" s="560">
        <f t="shared" si="45"/>
        <v>8.7216248506571095</v>
      </c>
      <c r="Q113" s="31">
        <v>64</v>
      </c>
      <c r="R113" s="556">
        <f>Q113/$D113*100</f>
        <v>3.8231780167264038</v>
      </c>
      <c r="S113" s="40">
        <v>30084</v>
      </c>
      <c r="T113" s="705">
        <f t="shared" si="47"/>
        <v>94.728887209522</v>
      </c>
      <c r="U113" s="713">
        <v>41.114113814652093</v>
      </c>
      <c r="V113" s="17">
        <v>3244</v>
      </c>
      <c r="W113" s="560">
        <f t="shared" si="48"/>
        <v>10.783140539821833</v>
      </c>
      <c r="X113" s="17">
        <v>3691</v>
      </c>
      <c r="Y113" s="560">
        <f t="shared" si="49"/>
        <v>12.268980188804681</v>
      </c>
      <c r="Z113" s="17">
        <v>6727</v>
      </c>
      <c r="AA113" s="560">
        <f t="shared" si="50"/>
        <v>22.360723308070735</v>
      </c>
      <c r="AB113" s="17">
        <v>7506</v>
      </c>
      <c r="AC113" s="560">
        <f t="shared" si="51"/>
        <v>24.950139609094535</v>
      </c>
      <c r="AD113" s="17">
        <v>6712</v>
      </c>
      <c r="AE113" s="560">
        <f t="shared" si="52"/>
        <v>22.31086291716527</v>
      </c>
      <c r="AF113" s="17">
        <v>2204</v>
      </c>
      <c r="AG113" s="580">
        <f>AF113/$S113*100</f>
        <v>7.3261534370429464</v>
      </c>
    </row>
    <row r="114" spans="1:33" ht="14.85" customHeight="1">
      <c r="A114" s="150" t="s">
        <v>95</v>
      </c>
      <c r="B114" s="12">
        <f t="shared" si="39"/>
        <v>6544</v>
      </c>
      <c r="C114" s="559">
        <v>39.513294621026994</v>
      </c>
      <c r="D114" s="33">
        <v>319</v>
      </c>
      <c r="E114" s="704">
        <f t="shared" si="40"/>
        <v>4.874694376528117</v>
      </c>
      <c r="F114" s="712">
        <v>32.931034482758641</v>
      </c>
      <c r="G114" s="728">
        <v>72</v>
      </c>
      <c r="H114" s="558">
        <f t="shared" si="41"/>
        <v>22.570532915360502</v>
      </c>
      <c r="I114" s="20">
        <v>73</v>
      </c>
      <c r="J114" s="558">
        <f t="shared" si="42"/>
        <v>22.884012539184955</v>
      </c>
      <c r="K114" s="20">
        <v>98</v>
      </c>
      <c r="L114" s="558">
        <f t="shared" si="43"/>
        <v>30.721003134796238</v>
      </c>
      <c r="M114" s="20">
        <v>45</v>
      </c>
      <c r="N114" s="704">
        <f t="shared" si="44"/>
        <v>14.106583072100312</v>
      </c>
      <c r="O114" s="20">
        <v>22</v>
      </c>
      <c r="P114" s="558">
        <f t="shared" si="45"/>
        <v>6.8965517241379306</v>
      </c>
      <c r="Q114" s="36">
        <v>9</v>
      </c>
      <c r="R114" s="559">
        <f>Q114/$D114*100</f>
        <v>2.8213166144200628</v>
      </c>
      <c r="S114" s="37">
        <v>6225</v>
      </c>
      <c r="T114" s="704">
        <f t="shared" si="47"/>
        <v>95.125305623471874</v>
      </c>
      <c r="U114" s="712">
        <v>39.850602409638554</v>
      </c>
      <c r="V114" s="20">
        <v>832</v>
      </c>
      <c r="W114" s="558">
        <f t="shared" si="48"/>
        <v>13.365461847389559</v>
      </c>
      <c r="X114" s="20">
        <v>908</v>
      </c>
      <c r="Y114" s="558">
        <f t="shared" si="49"/>
        <v>14.586345381526106</v>
      </c>
      <c r="Z114" s="20">
        <v>1354</v>
      </c>
      <c r="AA114" s="558">
        <f t="shared" si="50"/>
        <v>21.751004016064257</v>
      </c>
      <c r="AB114" s="20">
        <v>1423</v>
      </c>
      <c r="AC114" s="558">
        <f t="shared" si="51"/>
        <v>22.859437751004016</v>
      </c>
      <c r="AD114" s="20">
        <v>1272</v>
      </c>
      <c r="AE114" s="558">
        <f t="shared" si="52"/>
        <v>20.433734939759034</v>
      </c>
      <c r="AF114" s="20">
        <v>436</v>
      </c>
      <c r="AG114" s="579">
        <f>AF114/$S114*100</f>
        <v>7.0040160642570282</v>
      </c>
    </row>
    <row r="115" spans="1:33" ht="14.85" customHeight="1">
      <c r="A115" s="151" t="s">
        <v>96</v>
      </c>
      <c r="B115" s="13">
        <f t="shared" si="39"/>
        <v>28820</v>
      </c>
      <c r="C115" s="556">
        <v>42.083900069396094</v>
      </c>
      <c r="D115" s="29">
        <v>2016</v>
      </c>
      <c r="E115" s="705">
        <f t="shared" si="40"/>
        <v>6.9951422623178345</v>
      </c>
      <c r="F115" s="713">
        <v>33.868551587301639</v>
      </c>
      <c r="G115" s="729">
        <v>285</v>
      </c>
      <c r="H115" s="560">
        <f t="shared" si="41"/>
        <v>14.136904761904761</v>
      </c>
      <c r="I115" s="17">
        <v>434</v>
      </c>
      <c r="J115" s="560">
        <f t="shared" si="42"/>
        <v>21.527777777777779</v>
      </c>
      <c r="K115" s="17">
        <v>806</v>
      </c>
      <c r="L115" s="560">
        <f t="shared" si="43"/>
        <v>39.980158730158735</v>
      </c>
      <c r="M115" s="17">
        <v>348</v>
      </c>
      <c r="N115" s="705">
        <f t="shared" si="44"/>
        <v>17.261904761904763</v>
      </c>
      <c r="O115" s="17">
        <v>126</v>
      </c>
      <c r="P115" s="560">
        <f t="shared" si="45"/>
        <v>6.25</v>
      </c>
      <c r="Q115" s="31" t="s">
        <v>318</v>
      </c>
      <c r="R115" s="556" t="s">
        <v>318</v>
      </c>
      <c r="S115" s="40">
        <v>26804</v>
      </c>
      <c r="T115" s="705">
        <f t="shared" si="47"/>
        <v>93.004857737682173</v>
      </c>
      <c r="U115" s="713">
        <v>42.701798239069028</v>
      </c>
      <c r="V115" s="17">
        <v>1734</v>
      </c>
      <c r="W115" s="560">
        <f t="shared" si="48"/>
        <v>6.469183703924787</v>
      </c>
      <c r="X115" s="17">
        <v>3104</v>
      </c>
      <c r="Y115" s="560">
        <f t="shared" si="49"/>
        <v>11.580361140128339</v>
      </c>
      <c r="Z115" s="17">
        <v>6728</v>
      </c>
      <c r="AA115" s="560">
        <f t="shared" si="50"/>
        <v>25.100731234144156</v>
      </c>
      <c r="AB115" s="17">
        <v>5665</v>
      </c>
      <c r="AC115" s="560">
        <f t="shared" si="51"/>
        <v>21.134905238024178</v>
      </c>
      <c r="AD115" s="17">
        <v>7108</v>
      </c>
      <c r="AE115" s="560">
        <f t="shared" si="52"/>
        <v>26.518430085061933</v>
      </c>
      <c r="AF115" s="17" t="s">
        <v>318</v>
      </c>
      <c r="AG115" s="580" t="s">
        <v>318</v>
      </c>
    </row>
    <row r="116" spans="1:33" ht="14.85" customHeight="1">
      <c r="A116" s="150" t="s">
        <v>97</v>
      </c>
      <c r="B116" s="12">
        <f t="shared" si="39"/>
        <v>15985</v>
      </c>
      <c r="C116" s="559">
        <v>43.107350641226354</v>
      </c>
      <c r="D116" s="33">
        <v>740</v>
      </c>
      <c r="E116" s="704">
        <f t="shared" si="40"/>
        <v>4.6293400062558652</v>
      </c>
      <c r="F116" s="712">
        <v>32.3972972972973</v>
      </c>
      <c r="G116" s="728">
        <v>157</v>
      </c>
      <c r="H116" s="558">
        <f t="shared" si="41"/>
        <v>21.216216216216218</v>
      </c>
      <c r="I116" s="20">
        <v>165</v>
      </c>
      <c r="J116" s="558">
        <f t="shared" si="42"/>
        <v>22.297297297297298</v>
      </c>
      <c r="K116" s="20">
        <v>263</v>
      </c>
      <c r="L116" s="558">
        <f t="shared" si="43"/>
        <v>35.54054054054054</v>
      </c>
      <c r="M116" s="20">
        <v>105</v>
      </c>
      <c r="N116" s="704">
        <f t="shared" si="44"/>
        <v>14.189189189189189</v>
      </c>
      <c r="O116" s="20">
        <v>46</v>
      </c>
      <c r="P116" s="558">
        <f t="shared" si="45"/>
        <v>6.2162162162162167</v>
      </c>
      <c r="Q116" s="36">
        <v>4</v>
      </c>
      <c r="R116" s="559">
        <f t="shared" ref="R116:R121" si="54">Q116/$D116*100</f>
        <v>0.54054054054054057</v>
      </c>
      <c r="S116" s="37">
        <v>15245</v>
      </c>
      <c r="T116" s="704">
        <f t="shared" si="47"/>
        <v>95.370659993744127</v>
      </c>
      <c r="U116" s="712">
        <v>43.627222040013073</v>
      </c>
      <c r="V116" s="20">
        <v>1191</v>
      </c>
      <c r="W116" s="558">
        <f t="shared" si="48"/>
        <v>7.8123975073794689</v>
      </c>
      <c r="X116" s="20">
        <v>1778</v>
      </c>
      <c r="Y116" s="558">
        <f t="shared" si="49"/>
        <v>11.662840275500164</v>
      </c>
      <c r="Z116" s="20">
        <v>3200</v>
      </c>
      <c r="AA116" s="558">
        <f t="shared" si="50"/>
        <v>20.990488684814693</v>
      </c>
      <c r="AB116" s="20">
        <v>2717</v>
      </c>
      <c r="AC116" s="558">
        <f t="shared" si="51"/>
        <v>17.822236798950474</v>
      </c>
      <c r="AD116" s="20">
        <v>4586</v>
      </c>
      <c r="AE116" s="558">
        <f t="shared" si="52"/>
        <v>30.081994096425056</v>
      </c>
      <c r="AF116" s="20">
        <v>1773</v>
      </c>
      <c r="AG116" s="579">
        <f t="shared" ref="AG116:AG121" si="55">AF116/$S116*100</f>
        <v>11.63004263693014</v>
      </c>
    </row>
    <row r="117" spans="1:33" ht="14.85" customHeight="1">
      <c r="A117" s="151" t="s">
        <v>98</v>
      </c>
      <c r="B117" s="13">
        <f t="shared" si="39"/>
        <v>20289</v>
      </c>
      <c r="C117" s="556">
        <v>40.816402976982303</v>
      </c>
      <c r="D117" s="29">
        <v>1738</v>
      </c>
      <c r="E117" s="705">
        <f t="shared" si="40"/>
        <v>8.5662181477647987</v>
      </c>
      <c r="F117" s="713">
        <v>34.238204833141545</v>
      </c>
      <c r="G117" s="729">
        <v>372</v>
      </c>
      <c r="H117" s="560">
        <f t="shared" si="41"/>
        <v>21.403912543153051</v>
      </c>
      <c r="I117" s="17">
        <v>330</v>
      </c>
      <c r="J117" s="560">
        <f t="shared" si="42"/>
        <v>18.9873417721519</v>
      </c>
      <c r="K117" s="17">
        <v>527</v>
      </c>
      <c r="L117" s="560">
        <f t="shared" si="43"/>
        <v>30.322209436133484</v>
      </c>
      <c r="M117" s="17">
        <v>288</v>
      </c>
      <c r="N117" s="705">
        <f t="shared" si="44"/>
        <v>16.570771001150746</v>
      </c>
      <c r="O117" s="17">
        <v>175</v>
      </c>
      <c r="P117" s="560">
        <f t="shared" si="45"/>
        <v>10.069044879171461</v>
      </c>
      <c r="Q117" s="31">
        <v>46</v>
      </c>
      <c r="R117" s="556">
        <f t="shared" si="54"/>
        <v>2.6467203682393556</v>
      </c>
      <c r="S117" s="40">
        <v>18551</v>
      </c>
      <c r="T117" s="705">
        <f t="shared" si="47"/>
        <v>91.433781852235199</v>
      </c>
      <c r="U117" s="713">
        <v>41.432699045873633</v>
      </c>
      <c r="V117" s="17">
        <v>1786</v>
      </c>
      <c r="W117" s="560">
        <f t="shared" si="48"/>
        <v>9.627513341598835</v>
      </c>
      <c r="X117" s="17">
        <v>2281</v>
      </c>
      <c r="Y117" s="560">
        <f t="shared" si="49"/>
        <v>12.295833108727292</v>
      </c>
      <c r="Z117" s="17">
        <v>4066</v>
      </c>
      <c r="AA117" s="560">
        <f t="shared" si="50"/>
        <v>21.91795590534203</v>
      </c>
      <c r="AB117" s="17">
        <v>4741</v>
      </c>
      <c r="AC117" s="560">
        <f t="shared" si="51"/>
        <v>25.556573769608111</v>
      </c>
      <c r="AD117" s="17">
        <v>4405</v>
      </c>
      <c r="AE117" s="560">
        <f t="shared" si="52"/>
        <v>23.745350654951217</v>
      </c>
      <c r="AF117" s="17">
        <v>1272</v>
      </c>
      <c r="AG117" s="580">
        <f t="shared" si="55"/>
        <v>6.8567732197725189</v>
      </c>
    </row>
    <row r="118" spans="1:33" ht="14.85" customHeight="1" thickBot="1">
      <c r="A118" s="152" t="s">
        <v>99</v>
      </c>
      <c r="B118" s="12">
        <f t="shared" si="39"/>
        <v>15415</v>
      </c>
      <c r="C118" s="559">
        <v>42.42646772624051</v>
      </c>
      <c r="D118" s="33">
        <v>829</v>
      </c>
      <c r="E118" s="704">
        <f t="shared" si="40"/>
        <v>5.3778786895880639</v>
      </c>
      <c r="F118" s="712">
        <v>32.500603136308854</v>
      </c>
      <c r="G118" s="728">
        <v>136</v>
      </c>
      <c r="H118" s="558">
        <f t="shared" si="41"/>
        <v>16.405307599517492</v>
      </c>
      <c r="I118" s="20">
        <v>220</v>
      </c>
      <c r="J118" s="558">
        <f t="shared" si="42"/>
        <v>26.537997587454765</v>
      </c>
      <c r="K118" s="20">
        <v>328</v>
      </c>
      <c r="L118" s="558">
        <f t="shared" si="43"/>
        <v>39.56574185765983</v>
      </c>
      <c r="M118" s="20">
        <v>99</v>
      </c>
      <c r="N118" s="704">
        <f t="shared" si="44"/>
        <v>11.942098914354645</v>
      </c>
      <c r="O118" s="20">
        <v>43</v>
      </c>
      <c r="P118" s="558">
        <f t="shared" si="45"/>
        <v>5.1869722557297955</v>
      </c>
      <c r="Q118" s="36">
        <v>3</v>
      </c>
      <c r="R118" s="559">
        <f t="shared" si="54"/>
        <v>0.36188178528347409</v>
      </c>
      <c r="S118" s="37">
        <v>14586</v>
      </c>
      <c r="T118" s="704">
        <f t="shared" si="47"/>
        <v>94.622121310411927</v>
      </c>
      <c r="U118" s="712">
        <v>42.990607431784007</v>
      </c>
      <c r="V118" s="20">
        <v>1006</v>
      </c>
      <c r="W118" s="558">
        <f t="shared" si="48"/>
        <v>6.8970245440833677</v>
      </c>
      <c r="X118" s="20">
        <v>1840</v>
      </c>
      <c r="Y118" s="558">
        <f t="shared" si="49"/>
        <v>12.61483614424791</v>
      </c>
      <c r="Z118" s="20">
        <v>3510</v>
      </c>
      <c r="AA118" s="558">
        <f t="shared" si="50"/>
        <v>24.064171122994651</v>
      </c>
      <c r="AB118" s="20">
        <v>2460</v>
      </c>
      <c r="AC118" s="558">
        <f t="shared" si="51"/>
        <v>16.865487453722746</v>
      </c>
      <c r="AD118" s="20">
        <v>4278</v>
      </c>
      <c r="AE118" s="558">
        <f t="shared" si="52"/>
        <v>29.329494035376385</v>
      </c>
      <c r="AF118" s="20">
        <v>1492</v>
      </c>
      <c r="AG118" s="579">
        <f t="shared" si="55"/>
        <v>10.228986699574936</v>
      </c>
    </row>
    <row r="119" spans="1:33" ht="14.85" customHeight="1">
      <c r="A119" s="153" t="s">
        <v>100</v>
      </c>
      <c r="B119" s="15">
        <f t="shared" si="39"/>
        <v>488576</v>
      </c>
      <c r="C119" s="565">
        <v>39.682286890882096</v>
      </c>
      <c r="D119" s="41">
        <v>27600</v>
      </c>
      <c r="E119" s="706">
        <f t="shared" si="40"/>
        <v>5.649069950222688</v>
      </c>
      <c r="F119" s="724">
        <v>32.746557971014489</v>
      </c>
      <c r="G119" s="730">
        <v>7283</v>
      </c>
      <c r="H119" s="694">
        <f t="shared" si="41"/>
        <v>26.387681159420289</v>
      </c>
      <c r="I119" s="697">
        <v>5797</v>
      </c>
      <c r="J119" s="694">
        <f t="shared" si="42"/>
        <v>21.003623188405797</v>
      </c>
      <c r="K119" s="697">
        <v>7837</v>
      </c>
      <c r="L119" s="694">
        <f t="shared" si="43"/>
        <v>28.394927536231883</v>
      </c>
      <c r="M119" s="697">
        <v>3621</v>
      </c>
      <c r="N119" s="706">
        <f t="shared" si="44"/>
        <v>13.119565217391305</v>
      </c>
      <c r="O119" s="697">
        <v>2378</v>
      </c>
      <c r="P119" s="694">
        <f t="shared" si="45"/>
        <v>8.6159420289855078</v>
      </c>
      <c r="Q119" s="43">
        <v>684</v>
      </c>
      <c r="R119" s="565">
        <f t="shared" si="54"/>
        <v>2.4782608695652173</v>
      </c>
      <c r="S119" s="44">
        <v>460976</v>
      </c>
      <c r="T119" s="706">
        <f t="shared" si="47"/>
        <v>94.350930049777318</v>
      </c>
      <c r="U119" s="724">
        <v>40.097549547047791</v>
      </c>
      <c r="V119" s="697">
        <v>62189</v>
      </c>
      <c r="W119" s="694">
        <f t="shared" si="48"/>
        <v>13.490724029016695</v>
      </c>
      <c r="X119" s="697">
        <v>60548</v>
      </c>
      <c r="Y119" s="694">
        <f t="shared" si="49"/>
        <v>13.134740203394538</v>
      </c>
      <c r="Z119" s="697">
        <v>102640</v>
      </c>
      <c r="AA119" s="694">
        <f t="shared" si="50"/>
        <v>22.265801256464545</v>
      </c>
      <c r="AB119" s="697">
        <v>106891</v>
      </c>
      <c r="AC119" s="694">
        <f t="shared" si="51"/>
        <v>23.187975078962896</v>
      </c>
      <c r="AD119" s="697">
        <v>96457</v>
      </c>
      <c r="AE119" s="694">
        <f t="shared" si="52"/>
        <v>20.924516677657838</v>
      </c>
      <c r="AF119" s="697">
        <v>32251</v>
      </c>
      <c r="AG119" s="581">
        <f t="shared" si="55"/>
        <v>6.9962427545034886</v>
      </c>
    </row>
    <row r="120" spans="1:33" ht="14.85" customHeight="1">
      <c r="A120" s="154" t="s">
        <v>101</v>
      </c>
      <c r="B120" s="16">
        <f t="shared" si="39"/>
        <v>121124</v>
      </c>
      <c r="C120" s="567">
        <v>41.972779961031314</v>
      </c>
      <c r="D120" s="45">
        <v>9020</v>
      </c>
      <c r="E120" s="707">
        <f t="shared" si="40"/>
        <v>7.4469139064099608</v>
      </c>
      <c r="F120" s="725">
        <v>34.227272727272705</v>
      </c>
      <c r="G120" s="731">
        <v>1388</v>
      </c>
      <c r="H120" s="695">
        <f t="shared" si="41"/>
        <v>15.388026607538801</v>
      </c>
      <c r="I120" s="698">
        <v>1787</v>
      </c>
      <c r="J120" s="695">
        <f t="shared" si="42"/>
        <v>19.811529933481154</v>
      </c>
      <c r="K120" s="698">
        <v>3542</v>
      </c>
      <c r="L120" s="695">
        <f t="shared" si="43"/>
        <v>39.268292682926834</v>
      </c>
      <c r="M120" s="698">
        <v>1516</v>
      </c>
      <c r="N120" s="707">
        <f t="shared" si="44"/>
        <v>16.807095343680707</v>
      </c>
      <c r="O120" s="698">
        <v>640</v>
      </c>
      <c r="P120" s="695">
        <f t="shared" si="45"/>
        <v>7.0953436807095347</v>
      </c>
      <c r="Q120" s="47">
        <v>147</v>
      </c>
      <c r="R120" s="567">
        <f t="shared" si="54"/>
        <v>1.6297117516629711</v>
      </c>
      <c r="S120" s="48">
        <v>112104</v>
      </c>
      <c r="T120" s="707">
        <f t="shared" si="47"/>
        <v>92.553086093590039</v>
      </c>
      <c r="U120" s="725">
        <v>42.595991222436325</v>
      </c>
      <c r="V120" s="698">
        <v>8058</v>
      </c>
      <c r="W120" s="695">
        <f t="shared" si="48"/>
        <v>7.1879683151359455</v>
      </c>
      <c r="X120" s="698">
        <v>13155</v>
      </c>
      <c r="Y120" s="695">
        <f t="shared" si="49"/>
        <v>11.734639263540998</v>
      </c>
      <c r="Z120" s="698">
        <v>28115</v>
      </c>
      <c r="AA120" s="695">
        <f t="shared" si="50"/>
        <v>25.079390565903093</v>
      </c>
      <c r="AB120" s="698">
        <v>22116</v>
      </c>
      <c r="AC120" s="695">
        <f t="shared" si="51"/>
        <v>19.728109612502674</v>
      </c>
      <c r="AD120" s="698">
        <v>30240</v>
      </c>
      <c r="AE120" s="695">
        <f t="shared" si="52"/>
        <v>26.97495183044316</v>
      </c>
      <c r="AF120" s="698">
        <v>10420</v>
      </c>
      <c r="AG120" s="582">
        <f t="shared" si="55"/>
        <v>9.2949404124741317</v>
      </c>
    </row>
    <row r="121" spans="1:33" ht="14.85" customHeight="1">
      <c r="A121" s="155" t="s">
        <v>102</v>
      </c>
      <c r="B121" s="156">
        <f t="shared" si="39"/>
        <v>609700</v>
      </c>
      <c r="C121" s="571">
        <v>40.137319993438858</v>
      </c>
      <c r="D121" s="163">
        <v>36620</v>
      </c>
      <c r="E121" s="717">
        <f t="shared" si="40"/>
        <v>6.006232573396753</v>
      </c>
      <c r="F121" s="726">
        <v>33.111277990169199</v>
      </c>
      <c r="G121" s="732">
        <v>8671</v>
      </c>
      <c r="H121" s="696">
        <f t="shared" si="41"/>
        <v>23.678317859093394</v>
      </c>
      <c r="I121" s="699">
        <v>7584</v>
      </c>
      <c r="J121" s="696">
        <f t="shared" si="42"/>
        <v>20.709994538503551</v>
      </c>
      <c r="K121" s="699">
        <v>11379</v>
      </c>
      <c r="L121" s="696">
        <f t="shared" si="43"/>
        <v>31.073184052430364</v>
      </c>
      <c r="M121" s="699">
        <v>5137</v>
      </c>
      <c r="N121" s="708">
        <f t="shared" si="44"/>
        <v>14.027853631895141</v>
      </c>
      <c r="O121" s="699">
        <v>3018</v>
      </c>
      <c r="P121" s="696">
        <f t="shared" si="45"/>
        <v>8.2413981430912067</v>
      </c>
      <c r="Q121" s="164">
        <v>831</v>
      </c>
      <c r="R121" s="569">
        <f t="shared" si="54"/>
        <v>2.2692517749863463</v>
      </c>
      <c r="S121" s="165">
        <v>573080</v>
      </c>
      <c r="T121" s="717">
        <f t="shared" si="47"/>
        <v>93.993767426603242</v>
      </c>
      <c r="U121" s="726">
        <v>40.586286382354473</v>
      </c>
      <c r="V121" s="699">
        <v>70247</v>
      </c>
      <c r="W121" s="696">
        <f t="shared" si="48"/>
        <v>12.257799958121032</v>
      </c>
      <c r="X121" s="699">
        <v>73703</v>
      </c>
      <c r="Y121" s="696">
        <f t="shared" si="49"/>
        <v>12.860857122914776</v>
      </c>
      <c r="Z121" s="699">
        <v>130755</v>
      </c>
      <c r="AA121" s="696">
        <f t="shared" si="50"/>
        <v>22.816186221818942</v>
      </c>
      <c r="AB121" s="699">
        <v>129007</v>
      </c>
      <c r="AC121" s="696">
        <f t="shared" si="51"/>
        <v>22.51116772527396</v>
      </c>
      <c r="AD121" s="699">
        <v>126697</v>
      </c>
      <c r="AE121" s="696">
        <f t="shared" si="52"/>
        <v>22.108082641167027</v>
      </c>
      <c r="AF121" s="699">
        <v>42671</v>
      </c>
      <c r="AG121" s="160">
        <f t="shared" si="55"/>
        <v>7.4459063307042648</v>
      </c>
    </row>
    <row r="122" spans="1:33" ht="14.85" customHeight="1">
      <c r="A122" s="1045" t="s">
        <v>721</v>
      </c>
      <c r="B122" s="1045"/>
      <c r="C122" s="1045"/>
      <c r="D122" s="1045"/>
      <c r="E122" s="1045"/>
      <c r="F122" s="1045"/>
      <c r="G122" s="1045"/>
      <c r="H122" s="1045"/>
      <c r="I122" s="1045"/>
      <c r="J122" s="1045"/>
      <c r="K122" s="1045"/>
      <c r="L122" s="1045"/>
      <c r="M122" s="1045"/>
      <c r="N122" s="1045"/>
      <c r="O122" s="1045"/>
      <c r="P122" s="1045"/>
      <c r="Q122" s="1045"/>
      <c r="R122" s="1045"/>
      <c r="S122" s="1045"/>
      <c r="T122" s="1045"/>
      <c r="U122" s="1045"/>
      <c r="V122" s="1045"/>
      <c r="W122" s="1045"/>
      <c r="X122" s="1045"/>
      <c r="Y122" s="1045"/>
      <c r="Z122" s="1045"/>
      <c r="AA122" s="1045"/>
      <c r="AB122" s="1045"/>
      <c r="AC122" s="1045"/>
      <c r="AD122" s="1045"/>
      <c r="AE122" s="1045"/>
      <c r="AF122" s="1045"/>
      <c r="AG122" s="1045"/>
    </row>
    <row r="123" spans="1:33" ht="14.85" customHeight="1">
      <c r="A123" s="1064" t="s">
        <v>728</v>
      </c>
      <c r="B123" s="1064"/>
      <c r="C123" s="1064"/>
      <c r="D123" s="1064"/>
      <c r="E123" s="1064"/>
      <c r="F123" s="1064"/>
      <c r="G123" s="1064"/>
      <c r="H123" s="1064"/>
      <c r="I123" s="1064"/>
      <c r="J123" s="1064"/>
      <c r="K123" s="1064"/>
      <c r="L123" s="1064"/>
      <c r="M123" s="1064"/>
      <c r="N123" s="1064"/>
      <c r="O123" s="1064"/>
      <c r="P123" s="1064"/>
      <c r="Q123" s="1064"/>
      <c r="R123" s="1064"/>
      <c r="S123" s="1064"/>
      <c r="T123" s="1064"/>
      <c r="U123" s="1064"/>
      <c r="V123" s="1064"/>
      <c r="W123" s="1064"/>
      <c r="X123" s="1064"/>
      <c r="Y123" s="1064"/>
      <c r="Z123" s="1064"/>
      <c r="AA123" s="1064"/>
      <c r="AB123" s="1064"/>
      <c r="AC123" s="1064"/>
      <c r="AD123" s="1064"/>
      <c r="AE123" s="1064"/>
      <c r="AF123" s="1064"/>
      <c r="AG123" s="1064"/>
    </row>
    <row r="124" spans="1:33" ht="14.85" customHeight="1">
      <c r="A124" s="1064" t="s">
        <v>726</v>
      </c>
      <c r="B124" s="1064"/>
      <c r="C124" s="1064"/>
      <c r="D124" s="1064"/>
      <c r="E124" s="1064"/>
      <c r="F124" s="1064"/>
      <c r="G124" s="1064"/>
      <c r="H124" s="1064"/>
      <c r="I124" s="1064"/>
      <c r="J124" s="1064"/>
      <c r="K124" s="1064"/>
      <c r="L124" s="1064"/>
      <c r="M124" s="1064"/>
      <c r="N124" s="1064"/>
      <c r="O124" s="1064"/>
      <c r="P124" s="1064"/>
      <c r="Q124" s="1064"/>
      <c r="R124" s="1064"/>
      <c r="S124" s="1064"/>
      <c r="T124" s="1064"/>
      <c r="U124" s="1064"/>
      <c r="V124" s="1064"/>
      <c r="W124" s="1064"/>
      <c r="X124" s="1064"/>
      <c r="Y124" s="1064"/>
      <c r="Z124" s="1064"/>
      <c r="AA124" s="1064"/>
      <c r="AB124" s="1064"/>
      <c r="AC124" s="1064"/>
      <c r="AD124" s="1064"/>
      <c r="AE124" s="1064"/>
      <c r="AF124" s="1064"/>
      <c r="AG124" s="1064"/>
    </row>
  </sheetData>
  <mergeCells count="105">
    <mergeCell ref="K9:L9"/>
    <mergeCell ref="P9:Q9"/>
    <mergeCell ref="R9:S9"/>
    <mergeCell ref="T9:U9"/>
    <mergeCell ref="A34:U34"/>
    <mergeCell ref="A30:U30"/>
    <mergeCell ref="A32:U32"/>
    <mergeCell ref="A3:U3"/>
    <mergeCell ref="A6:A10"/>
    <mergeCell ref="B6:C9"/>
    <mergeCell ref="D6:U6"/>
    <mergeCell ref="D7:L7"/>
    <mergeCell ref="M7:U7"/>
    <mergeCell ref="D8:D10"/>
    <mergeCell ref="E8:E10"/>
    <mergeCell ref="F8:F10"/>
    <mergeCell ref="G8:L8"/>
    <mergeCell ref="M8:M10"/>
    <mergeCell ref="N8:N10"/>
    <mergeCell ref="O8:O10"/>
    <mergeCell ref="P8:U8"/>
    <mergeCell ref="G9:H9"/>
    <mergeCell ref="I9:J9"/>
    <mergeCell ref="A31:U31"/>
    <mergeCell ref="F70:F72"/>
    <mergeCell ref="G70:R70"/>
    <mergeCell ref="G71:H71"/>
    <mergeCell ref="I71:J71"/>
    <mergeCell ref="K71:L71"/>
    <mergeCell ref="Z71:AA71"/>
    <mergeCell ref="AB71:AC71"/>
    <mergeCell ref="AD71:AE71"/>
    <mergeCell ref="D37:U37"/>
    <mergeCell ref="D38:L38"/>
    <mergeCell ref="M38:U38"/>
    <mergeCell ref="D39:D41"/>
    <mergeCell ref="E39:E41"/>
    <mergeCell ref="F39:F41"/>
    <mergeCell ref="G39:L39"/>
    <mergeCell ref="M39:M41"/>
    <mergeCell ref="N39:N41"/>
    <mergeCell ref="O39:O41"/>
    <mergeCell ref="P39:U39"/>
    <mergeCell ref="G40:H40"/>
    <mergeCell ref="I40:J40"/>
    <mergeCell ref="K40:L40"/>
    <mergeCell ref="T40:U40"/>
    <mergeCell ref="A62:U62"/>
    <mergeCell ref="S99:AG99"/>
    <mergeCell ref="S100:S102"/>
    <mergeCell ref="T100:T102"/>
    <mergeCell ref="A37:A41"/>
    <mergeCell ref="B37:C40"/>
    <mergeCell ref="M101:N101"/>
    <mergeCell ref="O101:P101"/>
    <mergeCell ref="Q101:R101"/>
    <mergeCell ref="P40:Q40"/>
    <mergeCell ref="R40:S40"/>
    <mergeCell ref="M71:N71"/>
    <mergeCell ref="O71:P71"/>
    <mergeCell ref="Q71:R71"/>
    <mergeCell ref="D68:AG68"/>
    <mergeCell ref="S69:AG69"/>
    <mergeCell ref="V70:AG70"/>
    <mergeCell ref="V71:W71"/>
    <mergeCell ref="X71:Y71"/>
    <mergeCell ref="A65:AG65"/>
    <mergeCell ref="A68:A72"/>
    <mergeCell ref="B68:C71"/>
    <mergeCell ref="D69:R69"/>
    <mergeCell ref="D70:D72"/>
    <mergeCell ref="E70:E72"/>
    <mergeCell ref="B98:C101"/>
    <mergeCell ref="D99:R99"/>
    <mergeCell ref="D100:D102"/>
    <mergeCell ref="E100:E102"/>
    <mergeCell ref="F100:F102"/>
    <mergeCell ref="G100:R100"/>
    <mergeCell ref="G101:H101"/>
    <mergeCell ref="I101:J101"/>
    <mergeCell ref="K101:L101"/>
    <mergeCell ref="A123:AG123"/>
    <mergeCell ref="A97:AG97"/>
    <mergeCell ref="A124:AG124"/>
    <mergeCell ref="A122:AG122"/>
    <mergeCell ref="A61:U61"/>
    <mergeCell ref="A63:U63"/>
    <mergeCell ref="A92:AG92"/>
    <mergeCell ref="A67:AG67"/>
    <mergeCell ref="A93:AG93"/>
    <mergeCell ref="U100:U102"/>
    <mergeCell ref="V100:AG100"/>
    <mergeCell ref="V101:W101"/>
    <mergeCell ref="X101:Y101"/>
    <mergeCell ref="Z101:AA101"/>
    <mergeCell ref="AB101:AC101"/>
    <mergeCell ref="AD101:AE101"/>
    <mergeCell ref="AF101:AG101"/>
    <mergeCell ref="S70:S72"/>
    <mergeCell ref="T70:T72"/>
    <mergeCell ref="U70:U72"/>
    <mergeCell ref="D98:AG98"/>
    <mergeCell ref="AF71:AG71"/>
    <mergeCell ref="A95:AG95"/>
    <mergeCell ref="A98:A102"/>
  </mergeCells>
  <hyperlinks>
    <hyperlink ref="A1" location="Inhalt!A1" display="Zurück zum Inhalt" xr:uid="{00000000-0004-0000-0300-000000000000}"/>
  </hyperlinks>
  <pageMargins left="0.7" right="0.7" top="0.78740157499999996" bottom="0.78740157499999996" header="0.3" footer="0.3"/>
  <pageSetup paperSize="9"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AI203"/>
  <sheetViews>
    <sheetView zoomScale="80" zoomScaleNormal="80" workbookViewId="0">
      <pane xSplit="1" topLeftCell="B1" activePane="topRight" state="frozen"/>
      <selection pane="topRight"/>
    </sheetView>
  </sheetViews>
  <sheetFormatPr baseColWidth="10" defaultColWidth="11.125" defaultRowHeight="14.85" customHeight="1"/>
  <cols>
    <col min="1" max="1" width="23.5" style="583" customWidth="1"/>
    <col min="2" max="12" width="11.125" style="583" customWidth="1"/>
    <col min="13" max="16384" width="11.125" style="583"/>
  </cols>
  <sheetData>
    <row r="1" spans="1:14" ht="14.85" customHeight="1">
      <c r="A1" s="488" t="s">
        <v>688</v>
      </c>
      <c r="B1" s="549"/>
      <c r="C1" s="49"/>
      <c r="D1" s="50"/>
      <c r="E1" s="51"/>
      <c r="F1" s="51"/>
      <c r="G1" s="51"/>
      <c r="H1" s="51"/>
      <c r="I1" s="51"/>
      <c r="J1" s="51"/>
      <c r="K1" s="51"/>
      <c r="L1" s="51"/>
    </row>
    <row r="3" spans="1:14" ht="24" customHeight="1">
      <c r="A3" s="1040">
        <v>2022</v>
      </c>
      <c r="B3" s="1040"/>
      <c r="C3" s="1040"/>
      <c r="D3" s="1040"/>
      <c r="E3" s="1040"/>
      <c r="F3" s="1040"/>
      <c r="G3" s="1040"/>
      <c r="H3" s="1040"/>
      <c r="I3" s="1040"/>
      <c r="J3" s="1040"/>
      <c r="K3" s="1040"/>
      <c r="L3" s="1040"/>
    </row>
    <row r="5" spans="1:14" ht="14.85" customHeight="1">
      <c r="A5" s="1065" t="s">
        <v>632</v>
      </c>
      <c r="B5" s="1065"/>
      <c r="C5" s="1065"/>
      <c r="D5" s="1065"/>
      <c r="E5" s="1065"/>
      <c r="F5" s="1065"/>
      <c r="G5" s="1065"/>
      <c r="H5" s="1065"/>
      <c r="I5" s="1065"/>
      <c r="J5" s="1065"/>
      <c r="K5" s="1065"/>
      <c r="L5" s="1065"/>
    </row>
    <row r="6" spans="1:14" ht="14.85" customHeight="1">
      <c r="A6" s="1081" t="s">
        <v>311</v>
      </c>
      <c r="B6" s="1094" t="s">
        <v>312</v>
      </c>
      <c r="C6" s="1096" t="s">
        <v>314</v>
      </c>
      <c r="D6" s="1097"/>
      <c r="E6" s="1097"/>
      <c r="F6" s="1097"/>
      <c r="G6" s="1097"/>
      <c r="H6" s="1097"/>
      <c r="I6" s="1097"/>
      <c r="J6" s="1097"/>
      <c r="K6" s="1097"/>
      <c r="L6" s="1098"/>
    </row>
    <row r="7" spans="1:14" ht="14.85" customHeight="1">
      <c r="A7" s="1082"/>
      <c r="B7" s="1095"/>
      <c r="C7" s="1090" t="s">
        <v>321</v>
      </c>
      <c r="D7" s="1091"/>
      <c r="E7" s="1090" t="s">
        <v>326</v>
      </c>
      <c r="F7" s="1091"/>
      <c r="G7" s="1090" t="s">
        <v>327</v>
      </c>
      <c r="H7" s="1091"/>
      <c r="I7" s="1090" t="s">
        <v>330</v>
      </c>
      <c r="J7" s="1091"/>
      <c r="K7" s="1092" t="s">
        <v>331</v>
      </c>
      <c r="L7" s="1093"/>
    </row>
    <row r="8" spans="1:14" ht="14.85" customHeight="1" thickBot="1">
      <c r="A8" s="1083"/>
      <c r="B8" s="733" t="s">
        <v>313</v>
      </c>
      <c r="C8" s="734" t="s">
        <v>313</v>
      </c>
      <c r="D8" s="735" t="s">
        <v>317</v>
      </c>
      <c r="E8" s="736" t="s">
        <v>313</v>
      </c>
      <c r="F8" s="737" t="s">
        <v>317</v>
      </c>
      <c r="G8" s="738" t="s">
        <v>313</v>
      </c>
      <c r="H8" s="739" t="s">
        <v>317</v>
      </c>
      <c r="I8" s="738" t="s">
        <v>313</v>
      </c>
      <c r="J8" s="739" t="s">
        <v>317</v>
      </c>
      <c r="K8" s="740" t="s">
        <v>313</v>
      </c>
      <c r="L8" s="741" t="s">
        <v>317</v>
      </c>
    </row>
    <row r="9" spans="1:14" ht="14.85" customHeight="1">
      <c r="A9" s="149" t="s">
        <v>84</v>
      </c>
      <c r="B9" s="11">
        <v>103129</v>
      </c>
      <c r="C9" s="747">
        <v>31477</v>
      </c>
      <c r="D9" s="754">
        <f>C9/B9*100</f>
        <v>30.521967632770608</v>
      </c>
      <c r="E9" s="747">
        <v>21754</v>
      </c>
      <c r="F9" s="754">
        <f>E9/B9*100</f>
        <v>21.093969688448446</v>
      </c>
      <c r="G9" s="747">
        <v>22925</v>
      </c>
      <c r="H9" s="754">
        <f>G9/B9*100</f>
        <v>22.229440797447854</v>
      </c>
      <c r="I9" s="747">
        <v>19957</v>
      </c>
      <c r="J9" s="754">
        <f>I9/B9*100</f>
        <v>19.351491820923307</v>
      </c>
      <c r="K9" s="747">
        <v>7016</v>
      </c>
      <c r="L9" s="168">
        <f>K9/B9*100</f>
        <v>6.8031300604097771</v>
      </c>
      <c r="M9" s="584"/>
      <c r="N9" s="585"/>
    </row>
    <row r="10" spans="1:14" ht="14.85" customHeight="1">
      <c r="A10" s="150" t="s">
        <v>85</v>
      </c>
      <c r="B10" s="12">
        <v>105010</v>
      </c>
      <c r="C10" s="748">
        <v>32313</v>
      </c>
      <c r="D10" s="755">
        <f t="shared" ref="D10:D27" si="0">C10/B10*100</f>
        <v>30.771355109037234</v>
      </c>
      <c r="E10" s="748">
        <v>24448</v>
      </c>
      <c r="F10" s="755">
        <f t="shared" ref="F10:F27" si="1">E10/B10*100</f>
        <v>23.281592229311492</v>
      </c>
      <c r="G10" s="748">
        <v>25099</v>
      </c>
      <c r="H10" s="755">
        <f t="shared" ref="H10:H27" si="2">G10/B10*100</f>
        <v>23.901533187315493</v>
      </c>
      <c r="I10" s="748">
        <v>17061</v>
      </c>
      <c r="J10" s="755">
        <f t="shared" ref="J10:J26" si="3">I10/B10*100</f>
        <v>16.24702409294353</v>
      </c>
      <c r="K10" s="748">
        <v>6089</v>
      </c>
      <c r="L10" s="169">
        <f t="shared" ref="L10:L27" si="4">K10/B10*100</f>
        <v>5.7984953813922484</v>
      </c>
      <c r="M10" s="584"/>
      <c r="N10" s="585"/>
    </row>
    <row r="11" spans="1:14" ht="14.85" customHeight="1">
      <c r="A11" s="151" t="s">
        <v>86</v>
      </c>
      <c r="B11" s="13">
        <v>35692</v>
      </c>
      <c r="C11" s="749">
        <v>8049</v>
      </c>
      <c r="D11" s="756">
        <f t="shared" si="0"/>
        <v>22.551271993724082</v>
      </c>
      <c r="E11" s="749">
        <v>10361</v>
      </c>
      <c r="F11" s="756">
        <f t="shared" si="1"/>
        <v>29.028914042362437</v>
      </c>
      <c r="G11" s="749">
        <v>7339</v>
      </c>
      <c r="H11" s="756">
        <f t="shared" si="2"/>
        <v>20.56203070716127</v>
      </c>
      <c r="I11" s="749">
        <v>7450</v>
      </c>
      <c r="J11" s="756">
        <f t="shared" si="3"/>
        <v>20.873024767454893</v>
      </c>
      <c r="K11" s="749">
        <v>2493</v>
      </c>
      <c r="L11" s="170">
        <f t="shared" si="4"/>
        <v>6.9847584892973211</v>
      </c>
      <c r="M11" s="584"/>
      <c r="N11" s="585"/>
    </row>
    <row r="12" spans="1:14" ht="14.85" customHeight="1">
      <c r="A12" s="150" t="s">
        <v>87</v>
      </c>
      <c r="B12" s="12">
        <v>19398</v>
      </c>
      <c r="C12" s="748">
        <v>3488</v>
      </c>
      <c r="D12" s="755">
        <f t="shared" si="0"/>
        <v>17.981235178884422</v>
      </c>
      <c r="E12" s="748">
        <v>6080</v>
      </c>
      <c r="F12" s="755">
        <f t="shared" si="1"/>
        <v>31.343437467780184</v>
      </c>
      <c r="G12" s="748">
        <v>3711</v>
      </c>
      <c r="H12" s="755">
        <f t="shared" si="2"/>
        <v>19.130838230745436</v>
      </c>
      <c r="I12" s="748">
        <v>4573</v>
      </c>
      <c r="J12" s="755">
        <f t="shared" si="3"/>
        <v>23.574595319105065</v>
      </c>
      <c r="K12" s="748">
        <v>1546</v>
      </c>
      <c r="L12" s="169">
        <f t="shared" si="4"/>
        <v>7.9698938034848954</v>
      </c>
      <c r="M12" s="584"/>
      <c r="N12" s="585"/>
    </row>
    <row r="13" spans="1:14" ht="14.85" customHeight="1">
      <c r="A13" s="151" t="s">
        <v>88</v>
      </c>
      <c r="B13" s="13">
        <v>5853</v>
      </c>
      <c r="C13" s="749">
        <v>1462</v>
      </c>
      <c r="D13" s="756">
        <f t="shared" si="0"/>
        <v>24.978643430719288</v>
      </c>
      <c r="E13" s="749">
        <v>1604</v>
      </c>
      <c r="F13" s="756">
        <f t="shared" si="1"/>
        <v>27.404749701008029</v>
      </c>
      <c r="G13" s="749">
        <v>1265</v>
      </c>
      <c r="H13" s="756">
        <f t="shared" si="2"/>
        <v>21.612848112079273</v>
      </c>
      <c r="I13" s="749">
        <v>1140</v>
      </c>
      <c r="J13" s="756">
        <f t="shared" si="3"/>
        <v>19.477191184008198</v>
      </c>
      <c r="K13" s="749">
        <v>382</v>
      </c>
      <c r="L13" s="170">
        <f t="shared" si="4"/>
        <v>6.5265675721852041</v>
      </c>
      <c r="M13" s="584"/>
      <c r="N13" s="585"/>
    </row>
    <row r="14" spans="1:14" ht="14.85" customHeight="1">
      <c r="A14" s="150" t="s">
        <v>89</v>
      </c>
      <c r="B14" s="12">
        <v>18456</v>
      </c>
      <c r="C14" s="748">
        <v>5021</v>
      </c>
      <c r="D14" s="755">
        <f t="shared" si="0"/>
        <v>27.205244906805376</v>
      </c>
      <c r="E14" s="748">
        <v>5359</v>
      </c>
      <c r="F14" s="755">
        <f t="shared" si="1"/>
        <v>29.036627654963155</v>
      </c>
      <c r="G14" s="748">
        <v>3936</v>
      </c>
      <c r="H14" s="755">
        <f t="shared" si="2"/>
        <v>21.326397919375815</v>
      </c>
      <c r="I14" s="748">
        <v>2995</v>
      </c>
      <c r="J14" s="755">
        <f t="shared" si="3"/>
        <v>16.227785002167316</v>
      </c>
      <c r="K14" s="748">
        <v>1145</v>
      </c>
      <c r="L14" s="169">
        <f t="shared" si="4"/>
        <v>6.20394451668834</v>
      </c>
      <c r="M14" s="584"/>
      <c r="N14" s="585"/>
    </row>
    <row r="15" spans="1:14" ht="14.85" customHeight="1">
      <c r="A15" s="151" t="s">
        <v>90</v>
      </c>
      <c r="B15" s="13">
        <v>55939</v>
      </c>
      <c r="C15" s="749">
        <v>15545</v>
      </c>
      <c r="D15" s="756">
        <f t="shared" si="0"/>
        <v>27.789198948855002</v>
      </c>
      <c r="E15" s="749">
        <v>12765</v>
      </c>
      <c r="F15" s="756">
        <f t="shared" si="1"/>
        <v>22.819499812295536</v>
      </c>
      <c r="G15" s="749">
        <v>12733</v>
      </c>
      <c r="H15" s="756">
        <f t="shared" si="2"/>
        <v>22.762294642378304</v>
      </c>
      <c r="I15" s="749">
        <v>10748</v>
      </c>
      <c r="J15" s="756">
        <f t="shared" si="3"/>
        <v>19.213786445950053</v>
      </c>
      <c r="K15" s="749">
        <v>4148</v>
      </c>
      <c r="L15" s="170">
        <f t="shared" si="4"/>
        <v>7.4152201505211028</v>
      </c>
      <c r="M15" s="584"/>
      <c r="N15" s="585"/>
    </row>
    <row r="16" spans="1:14" ht="14.85" customHeight="1">
      <c r="A16" s="150" t="s">
        <v>91</v>
      </c>
      <c r="B16" s="12">
        <v>11599</v>
      </c>
      <c r="C16" s="748" t="s">
        <v>318</v>
      </c>
      <c r="D16" s="757" t="s">
        <v>318</v>
      </c>
      <c r="E16" s="748">
        <v>3249</v>
      </c>
      <c r="F16" s="755">
        <f t="shared" si="1"/>
        <v>28.011035434089145</v>
      </c>
      <c r="G16" s="748">
        <v>2118</v>
      </c>
      <c r="H16" s="755">
        <f t="shared" si="2"/>
        <v>18.260194844383136</v>
      </c>
      <c r="I16" s="748" t="s">
        <v>318</v>
      </c>
      <c r="J16" s="755" t="s">
        <v>318</v>
      </c>
      <c r="K16" s="748">
        <v>1092</v>
      </c>
      <c r="L16" s="169">
        <f t="shared" si="4"/>
        <v>9.4146047073023542</v>
      </c>
      <c r="M16" s="584"/>
      <c r="N16" s="585"/>
    </row>
    <row r="17" spans="1:14" ht="14.85" customHeight="1">
      <c r="A17" s="151" t="s">
        <v>92</v>
      </c>
      <c r="B17" s="13">
        <v>64329</v>
      </c>
      <c r="C17" s="749">
        <v>16984</v>
      </c>
      <c r="D17" s="756">
        <f t="shared" si="0"/>
        <v>26.401778358127746</v>
      </c>
      <c r="E17" s="749">
        <v>15097</v>
      </c>
      <c r="F17" s="756">
        <f t="shared" si="1"/>
        <v>23.468420152652769</v>
      </c>
      <c r="G17" s="749">
        <v>14526</v>
      </c>
      <c r="H17" s="756">
        <f t="shared" si="2"/>
        <v>22.580795597630928</v>
      </c>
      <c r="I17" s="749">
        <v>13207</v>
      </c>
      <c r="J17" s="756">
        <f t="shared" si="3"/>
        <v>20.530398420619004</v>
      </c>
      <c r="K17" s="749">
        <v>4515</v>
      </c>
      <c r="L17" s="170">
        <f t="shared" si="4"/>
        <v>7.0186074709695472</v>
      </c>
      <c r="M17" s="584"/>
      <c r="N17" s="585"/>
    </row>
    <row r="18" spans="1:14" ht="14.85" customHeight="1">
      <c r="A18" s="150" t="s">
        <v>93</v>
      </c>
      <c r="B18" s="12">
        <v>135114</v>
      </c>
      <c r="C18" s="748">
        <v>39385</v>
      </c>
      <c r="D18" s="755">
        <f t="shared" si="0"/>
        <v>29.149458975383752</v>
      </c>
      <c r="E18" s="748">
        <v>30499</v>
      </c>
      <c r="F18" s="755">
        <f t="shared" si="1"/>
        <v>22.572790384416123</v>
      </c>
      <c r="G18" s="748">
        <v>30763</v>
      </c>
      <c r="H18" s="755">
        <f t="shared" si="2"/>
        <v>22.768180943499562</v>
      </c>
      <c r="I18" s="748">
        <v>24978</v>
      </c>
      <c r="J18" s="755">
        <f t="shared" si="3"/>
        <v>18.48661130600826</v>
      </c>
      <c r="K18" s="748">
        <v>9489</v>
      </c>
      <c r="L18" s="169">
        <f t="shared" si="4"/>
        <v>7.0229583906923052</v>
      </c>
      <c r="M18" s="584"/>
      <c r="N18" s="585"/>
    </row>
    <row r="19" spans="1:14" ht="14.85" customHeight="1">
      <c r="A19" s="151" t="s">
        <v>94</v>
      </c>
      <c r="B19" s="13">
        <v>35121</v>
      </c>
      <c r="C19" s="749">
        <v>8585</v>
      </c>
      <c r="D19" s="756">
        <f t="shared" si="0"/>
        <v>24.4440648045329</v>
      </c>
      <c r="E19" s="749">
        <v>8157</v>
      </c>
      <c r="F19" s="756">
        <f t="shared" si="1"/>
        <v>23.22542068847698</v>
      </c>
      <c r="G19" s="749">
        <v>8821</v>
      </c>
      <c r="H19" s="756">
        <f t="shared" si="2"/>
        <v>25.116027447965607</v>
      </c>
      <c r="I19" s="749">
        <v>7069</v>
      </c>
      <c r="J19" s="756">
        <f t="shared" si="3"/>
        <v>20.127559010278752</v>
      </c>
      <c r="K19" s="749">
        <v>2489</v>
      </c>
      <c r="L19" s="170">
        <f t="shared" si="4"/>
        <v>7.0869280487457651</v>
      </c>
      <c r="M19" s="584"/>
      <c r="N19" s="585"/>
    </row>
    <row r="20" spans="1:14" ht="14.85" customHeight="1">
      <c r="A20" s="150" t="s">
        <v>95</v>
      </c>
      <c r="B20" s="12">
        <v>7075</v>
      </c>
      <c r="C20" s="748">
        <v>2052</v>
      </c>
      <c r="D20" s="755">
        <f t="shared" si="0"/>
        <v>29.003533568904594</v>
      </c>
      <c r="E20" s="748">
        <v>1674</v>
      </c>
      <c r="F20" s="755">
        <f t="shared" si="1"/>
        <v>23.660777385159008</v>
      </c>
      <c r="G20" s="748">
        <v>1569</v>
      </c>
      <c r="H20" s="755">
        <f t="shared" si="2"/>
        <v>22.176678445229683</v>
      </c>
      <c r="I20" s="748">
        <v>1325</v>
      </c>
      <c r="J20" s="755">
        <f t="shared" si="3"/>
        <v>18.727915194346288</v>
      </c>
      <c r="K20" s="748">
        <v>455</v>
      </c>
      <c r="L20" s="169">
        <f t="shared" si="4"/>
        <v>6.4310954063604235</v>
      </c>
      <c r="M20" s="584"/>
      <c r="N20" s="585"/>
    </row>
    <row r="21" spans="1:14" ht="14.85" customHeight="1">
      <c r="A21" s="151" t="s">
        <v>96</v>
      </c>
      <c r="B21" s="13">
        <v>30886</v>
      </c>
      <c r="C21" s="749">
        <v>5619</v>
      </c>
      <c r="D21" s="756">
        <f t="shared" si="0"/>
        <v>18.192708670595092</v>
      </c>
      <c r="E21" s="749">
        <v>9451</v>
      </c>
      <c r="F21" s="756">
        <f t="shared" si="1"/>
        <v>30.599624425305965</v>
      </c>
      <c r="G21" s="749">
        <v>6039</v>
      </c>
      <c r="H21" s="756">
        <f t="shared" si="2"/>
        <v>19.55254808003626</v>
      </c>
      <c r="I21" s="749">
        <v>7279</v>
      </c>
      <c r="J21" s="756">
        <f t="shared" si="3"/>
        <v>23.567312050767338</v>
      </c>
      <c r="K21" s="749">
        <v>2498</v>
      </c>
      <c r="L21" s="170">
        <f t="shared" si="4"/>
        <v>8.0878067732953447</v>
      </c>
      <c r="M21" s="584"/>
      <c r="N21" s="585"/>
    </row>
    <row r="22" spans="1:14" ht="14.85" customHeight="1">
      <c r="A22" s="150" t="s">
        <v>97</v>
      </c>
      <c r="B22" s="12">
        <v>16279</v>
      </c>
      <c r="C22" s="748">
        <v>3399</v>
      </c>
      <c r="D22" s="755">
        <f t="shared" si="0"/>
        <v>20.879660912832485</v>
      </c>
      <c r="E22" s="748">
        <v>4459</v>
      </c>
      <c r="F22" s="755">
        <f t="shared" si="1"/>
        <v>27.391117390503101</v>
      </c>
      <c r="G22" s="748">
        <v>2432</v>
      </c>
      <c r="H22" s="755">
        <f t="shared" si="2"/>
        <v>14.939492597825419</v>
      </c>
      <c r="I22" s="748">
        <v>4393</v>
      </c>
      <c r="J22" s="755">
        <f t="shared" si="3"/>
        <v>26.985687081516062</v>
      </c>
      <c r="K22" s="748">
        <v>1596</v>
      </c>
      <c r="L22" s="169">
        <f t="shared" si="4"/>
        <v>9.8040420173229315</v>
      </c>
      <c r="M22" s="584"/>
      <c r="N22" s="585"/>
    </row>
    <row r="23" spans="1:14" ht="14.85" customHeight="1">
      <c r="A23" s="151" t="s">
        <v>98</v>
      </c>
      <c r="B23" s="13">
        <v>23230</v>
      </c>
      <c r="C23" s="750">
        <v>5520</v>
      </c>
      <c r="D23" s="756">
        <f t="shared" si="0"/>
        <v>23.762376237623762</v>
      </c>
      <c r="E23" s="750">
        <v>5536</v>
      </c>
      <c r="F23" s="756">
        <f t="shared" si="1"/>
        <v>23.831252690486441</v>
      </c>
      <c r="G23" s="750">
        <v>5387</v>
      </c>
      <c r="H23" s="756">
        <f t="shared" si="2"/>
        <v>23.189840723202753</v>
      </c>
      <c r="I23" s="750">
        <v>5100</v>
      </c>
      <c r="J23" s="756">
        <f>I23/B23*100</f>
        <v>21.954369349978474</v>
      </c>
      <c r="K23" s="750">
        <v>1687</v>
      </c>
      <c r="L23" s="170">
        <f t="shared" si="4"/>
        <v>7.2621609987085662</v>
      </c>
      <c r="M23" s="584"/>
      <c r="N23" s="585"/>
    </row>
    <row r="24" spans="1:14" ht="14.85" customHeight="1" thickBot="1">
      <c r="A24" s="152" t="s">
        <v>99</v>
      </c>
      <c r="B24" s="12">
        <v>16001</v>
      </c>
      <c r="C24" s="748" t="s">
        <v>318</v>
      </c>
      <c r="D24" s="757" t="s">
        <v>318</v>
      </c>
      <c r="E24" s="748">
        <v>4907</v>
      </c>
      <c r="F24" s="755">
        <f t="shared" si="1"/>
        <v>30.66683332291732</v>
      </c>
      <c r="G24" s="748">
        <v>2435</v>
      </c>
      <c r="H24" s="755">
        <f t="shared" si="2"/>
        <v>15.217798887569527</v>
      </c>
      <c r="I24" s="748" t="s">
        <v>318</v>
      </c>
      <c r="J24" s="755" t="s">
        <v>318</v>
      </c>
      <c r="K24" s="748">
        <v>1476</v>
      </c>
      <c r="L24" s="169">
        <f>K24/B24*100</f>
        <v>9.2244234735329034</v>
      </c>
      <c r="M24" s="584"/>
      <c r="N24" s="585"/>
    </row>
    <row r="25" spans="1:14" ht="14.85" customHeight="1">
      <c r="A25" s="166" t="s">
        <v>100</v>
      </c>
      <c r="B25" s="15">
        <v>553256</v>
      </c>
      <c r="C25" s="751">
        <v>158344</v>
      </c>
      <c r="D25" s="758">
        <f t="shared" si="0"/>
        <v>28.620385499660195</v>
      </c>
      <c r="E25" s="751">
        <v>126893</v>
      </c>
      <c r="F25" s="758">
        <f t="shared" si="1"/>
        <v>22.93567534739795</v>
      </c>
      <c r="G25" s="751">
        <v>127024</v>
      </c>
      <c r="H25" s="758">
        <f t="shared" si="2"/>
        <v>22.959353355408709</v>
      </c>
      <c r="I25" s="751">
        <v>103580</v>
      </c>
      <c r="J25" s="758">
        <f t="shared" si="3"/>
        <v>18.721893662246771</v>
      </c>
      <c r="K25" s="751">
        <v>37415</v>
      </c>
      <c r="L25" s="171">
        <f t="shared" si="4"/>
        <v>6.7626921352863771</v>
      </c>
      <c r="M25" s="584"/>
      <c r="N25" s="585"/>
    </row>
    <row r="26" spans="1:14" ht="14.85" customHeight="1">
      <c r="A26" s="166" t="s">
        <v>101</v>
      </c>
      <c r="B26" s="16">
        <v>129855</v>
      </c>
      <c r="C26" s="752">
        <v>26049</v>
      </c>
      <c r="D26" s="759">
        <f>C26/B26*100</f>
        <v>20.060066997805244</v>
      </c>
      <c r="E26" s="752">
        <v>38507</v>
      </c>
      <c r="F26" s="759">
        <f t="shared" si="1"/>
        <v>29.653844672904395</v>
      </c>
      <c r="G26" s="752">
        <v>24074</v>
      </c>
      <c r="H26" s="759">
        <f t="shared" si="2"/>
        <v>18.539139809787841</v>
      </c>
      <c r="I26" s="752">
        <v>30524</v>
      </c>
      <c r="J26" s="759">
        <f t="shared" si="3"/>
        <v>23.506218474452272</v>
      </c>
      <c r="K26" s="752">
        <v>10701</v>
      </c>
      <c r="L26" s="172">
        <f t="shared" si="4"/>
        <v>8.240730045050249</v>
      </c>
      <c r="M26" s="584"/>
      <c r="N26" s="585"/>
    </row>
    <row r="27" spans="1:14" ht="14.85" customHeight="1">
      <c r="A27" s="167" t="s">
        <v>102</v>
      </c>
      <c r="B27" s="156">
        <v>683111</v>
      </c>
      <c r="C27" s="753">
        <v>184393</v>
      </c>
      <c r="D27" s="760">
        <f t="shared" si="0"/>
        <v>26.993124104281733</v>
      </c>
      <c r="E27" s="753">
        <v>165400</v>
      </c>
      <c r="F27" s="760">
        <f t="shared" si="1"/>
        <v>24.212756052823039</v>
      </c>
      <c r="G27" s="753">
        <v>151098</v>
      </c>
      <c r="H27" s="760">
        <f t="shared" si="2"/>
        <v>22.119099238630323</v>
      </c>
      <c r="I27" s="753">
        <v>134104</v>
      </c>
      <c r="J27" s="760">
        <f>I27/B27*100</f>
        <v>19.631362984932171</v>
      </c>
      <c r="K27" s="753">
        <v>48116</v>
      </c>
      <c r="L27" s="173">
        <f t="shared" si="4"/>
        <v>7.0436576193327287</v>
      </c>
      <c r="M27" s="584"/>
      <c r="N27" s="585"/>
    </row>
    <row r="28" spans="1:14" ht="14.85" customHeight="1">
      <c r="A28" s="1045" t="s">
        <v>721</v>
      </c>
      <c r="B28" s="1045"/>
      <c r="C28" s="1045"/>
      <c r="D28" s="1045"/>
      <c r="E28" s="1045"/>
      <c r="F28" s="1045"/>
      <c r="G28" s="1045"/>
      <c r="H28" s="1045"/>
      <c r="I28" s="1045"/>
      <c r="J28" s="1045"/>
      <c r="K28" s="1045"/>
      <c r="L28" s="1045"/>
    </row>
    <row r="29" spans="1:14" ht="14.85" customHeight="1">
      <c r="A29" s="1047" t="s">
        <v>578</v>
      </c>
      <c r="B29" s="1047"/>
      <c r="C29" s="1047"/>
      <c r="D29" s="1047"/>
      <c r="E29" s="1047"/>
      <c r="F29" s="1047"/>
      <c r="G29" s="1047"/>
      <c r="H29" s="1047"/>
      <c r="I29" s="1047"/>
      <c r="J29" s="1047"/>
      <c r="K29" s="1047"/>
      <c r="L29" s="1047"/>
    </row>
    <row r="30" spans="1:14" ht="14.85" customHeight="1">
      <c r="A30" s="1047" t="s">
        <v>728</v>
      </c>
      <c r="B30" s="1047"/>
      <c r="C30" s="1047"/>
      <c r="D30" s="1047"/>
      <c r="E30" s="1047"/>
      <c r="F30" s="1047"/>
      <c r="G30" s="1047"/>
      <c r="H30" s="1047"/>
      <c r="I30" s="1047"/>
      <c r="J30" s="1047"/>
      <c r="K30" s="1047"/>
      <c r="L30" s="1047"/>
    </row>
    <row r="31" spans="1:14" ht="24" customHeight="1">
      <c r="A31" s="1047" t="s">
        <v>722</v>
      </c>
      <c r="B31" s="1047"/>
      <c r="C31" s="1047"/>
      <c r="D31" s="1047"/>
      <c r="E31" s="1047"/>
      <c r="F31" s="1047"/>
      <c r="G31" s="1047"/>
      <c r="H31" s="1047"/>
      <c r="I31" s="1047"/>
      <c r="J31" s="1047"/>
      <c r="K31" s="1047"/>
      <c r="L31" s="1047"/>
    </row>
    <row r="33" spans="1:24" ht="23.45" customHeight="1">
      <c r="A33" s="1040">
        <v>2021</v>
      </c>
      <c r="B33" s="1040"/>
      <c r="C33" s="1040"/>
      <c r="D33" s="1040"/>
      <c r="E33" s="1040"/>
      <c r="F33" s="1040"/>
      <c r="G33" s="1040"/>
      <c r="H33" s="1040"/>
      <c r="I33" s="1040"/>
      <c r="J33" s="1040"/>
      <c r="K33" s="1040"/>
      <c r="L33" s="1040"/>
      <c r="M33" s="52"/>
      <c r="N33" s="52"/>
      <c r="O33" s="52"/>
      <c r="P33" s="52"/>
      <c r="Q33" s="52"/>
      <c r="R33" s="52"/>
      <c r="S33" s="52"/>
      <c r="T33" s="52"/>
    </row>
    <row r="34" spans="1:24" ht="14.85" customHeight="1">
      <c r="A34" s="143"/>
      <c r="B34" s="549"/>
      <c r="C34" s="49"/>
      <c r="D34" s="50"/>
      <c r="E34" s="51"/>
      <c r="F34" s="51"/>
      <c r="G34" s="51"/>
      <c r="H34" s="51"/>
      <c r="I34" s="51"/>
      <c r="J34" s="51"/>
      <c r="K34" s="51"/>
      <c r="L34" s="51"/>
      <c r="M34" s="51"/>
      <c r="N34" s="51"/>
      <c r="O34" s="51"/>
      <c r="P34" s="51"/>
      <c r="Q34" s="51"/>
      <c r="R34" s="51"/>
      <c r="S34" s="51"/>
      <c r="T34" s="51"/>
      <c r="U34" s="549"/>
      <c r="V34" s="549"/>
    </row>
    <row r="35" spans="1:24" ht="14.85" customHeight="1">
      <c r="A35" s="1065" t="s">
        <v>633</v>
      </c>
      <c r="B35" s="1065"/>
      <c r="C35" s="1065"/>
      <c r="D35" s="1065"/>
      <c r="E35" s="1065"/>
      <c r="F35" s="1065"/>
      <c r="G35" s="1065"/>
      <c r="H35" s="1065"/>
      <c r="I35" s="1065"/>
      <c r="J35" s="1065"/>
      <c r="K35" s="1065"/>
      <c r="L35" s="1065"/>
      <c r="M35" s="176"/>
      <c r="N35" s="176"/>
      <c r="O35" s="176"/>
      <c r="P35" s="176"/>
      <c r="Q35" s="176"/>
      <c r="R35" s="176"/>
      <c r="S35" s="176"/>
      <c r="T35" s="176"/>
      <c r="U35" s="549"/>
      <c r="V35" s="549"/>
    </row>
    <row r="36" spans="1:24" ht="14.85" customHeight="1">
      <c r="A36" s="1081" t="s">
        <v>311</v>
      </c>
      <c r="B36" s="1094" t="s">
        <v>312</v>
      </c>
      <c r="C36" s="1096" t="s">
        <v>314</v>
      </c>
      <c r="D36" s="1097"/>
      <c r="E36" s="1097"/>
      <c r="F36" s="1097"/>
      <c r="G36" s="1097"/>
      <c r="H36" s="1097"/>
      <c r="I36" s="1097"/>
      <c r="J36" s="1097"/>
      <c r="K36" s="1097"/>
      <c r="L36" s="1098"/>
      <c r="M36" s="52"/>
      <c r="N36" s="52"/>
      <c r="O36" s="52"/>
      <c r="P36" s="52"/>
      <c r="Q36" s="52"/>
      <c r="R36" s="52"/>
      <c r="S36" s="52"/>
      <c r="T36" s="52"/>
      <c r="U36" s="52"/>
      <c r="V36" s="52"/>
    </row>
    <row r="37" spans="1:24" ht="14.85" customHeight="1">
      <c r="A37" s="1082"/>
      <c r="B37" s="1095"/>
      <c r="C37" s="1099" t="s">
        <v>321</v>
      </c>
      <c r="D37" s="1100"/>
      <c r="E37" s="1099" t="s">
        <v>326</v>
      </c>
      <c r="F37" s="1100"/>
      <c r="G37" s="1099" t="s">
        <v>327</v>
      </c>
      <c r="H37" s="1100"/>
      <c r="I37" s="1099" t="s">
        <v>330</v>
      </c>
      <c r="J37" s="1100"/>
      <c r="K37" s="1102" t="s">
        <v>331</v>
      </c>
      <c r="L37" s="1103"/>
      <c r="M37" s="53"/>
      <c r="N37" s="53"/>
      <c r="O37" s="53"/>
      <c r="P37" s="53"/>
      <c r="Q37" s="53"/>
      <c r="R37" s="53"/>
      <c r="S37" s="53"/>
      <c r="T37" s="53"/>
      <c r="U37" s="54"/>
      <c r="V37" s="54"/>
    </row>
    <row r="38" spans="1:24" ht="14.85" customHeight="1" thickBot="1">
      <c r="A38" s="1083"/>
      <c r="B38" s="733" t="s">
        <v>313</v>
      </c>
      <c r="C38" s="734" t="s">
        <v>313</v>
      </c>
      <c r="D38" s="735" t="s">
        <v>317</v>
      </c>
      <c r="E38" s="736" t="s">
        <v>313</v>
      </c>
      <c r="F38" s="739" t="s">
        <v>317</v>
      </c>
      <c r="G38" s="745" t="s">
        <v>313</v>
      </c>
      <c r="H38" s="739" t="s">
        <v>317</v>
      </c>
      <c r="I38" s="738" t="s">
        <v>313</v>
      </c>
      <c r="J38" s="739" t="s">
        <v>317</v>
      </c>
      <c r="K38" s="740" t="s">
        <v>313</v>
      </c>
      <c r="L38" s="741" t="s">
        <v>317</v>
      </c>
      <c r="M38" s="55"/>
      <c r="N38" s="56"/>
      <c r="O38" s="55"/>
      <c r="P38" s="56"/>
      <c r="Q38" s="55"/>
      <c r="R38" s="56"/>
      <c r="S38" s="55"/>
      <c r="T38" s="56"/>
      <c r="U38" s="177"/>
      <c r="V38" s="177"/>
    </row>
    <row r="39" spans="1:24" ht="14.85" customHeight="1">
      <c r="A39" s="149" t="s">
        <v>84</v>
      </c>
      <c r="B39" s="11">
        <v>99803</v>
      </c>
      <c r="C39" s="747">
        <v>30721</v>
      </c>
      <c r="D39" s="754">
        <f>C39/B39*100</f>
        <v>30.781639830466016</v>
      </c>
      <c r="E39" s="747">
        <v>20957</v>
      </c>
      <c r="F39" s="754">
        <f>E39/B39*100</f>
        <v>20.998366782561646</v>
      </c>
      <c r="G39" s="747">
        <v>22142</v>
      </c>
      <c r="H39" s="754">
        <f>G39/B39*100</f>
        <v>22.185705840505797</v>
      </c>
      <c r="I39" s="747">
        <v>19350</v>
      </c>
      <c r="J39" s="754">
        <f>I39/B39*100</f>
        <v>19.388194743644981</v>
      </c>
      <c r="K39" s="747">
        <v>6633</v>
      </c>
      <c r="L39" s="168">
        <f>K39/B39*100</f>
        <v>6.6460928028215589</v>
      </c>
      <c r="M39" s="178"/>
      <c r="N39" s="179"/>
      <c r="O39" s="178"/>
      <c r="P39" s="179"/>
      <c r="Q39" s="178"/>
      <c r="R39" s="179"/>
      <c r="S39" s="178"/>
      <c r="T39" s="179"/>
      <c r="U39" s="178"/>
      <c r="V39" s="180"/>
      <c r="X39" s="584"/>
    </row>
    <row r="40" spans="1:24" ht="14.85" customHeight="1">
      <c r="A40" s="150" t="s">
        <v>85</v>
      </c>
      <c r="B40" s="12">
        <v>100886</v>
      </c>
      <c r="C40" s="748">
        <v>31515</v>
      </c>
      <c r="D40" s="755">
        <f>C40/B40*100</f>
        <v>31.238229288503856</v>
      </c>
      <c r="E40" s="748">
        <v>23428</v>
      </c>
      <c r="F40" s="755">
        <f>E40/B40*100</f>
        <v>23.222250857403406</v>
      </c>
      <c r="G40" s="748">
        <v>23542</v>
      </c>
      <c r="H40" s="755">
        <f>G40/B40*100</f>
        <v>23.335249687766392</v>
      </c>
      <c r="I40" s="748">
        <v>16482</v>
      </c>
      <c r="J40" s="755">
        <f>I40/B40*100</f>
        <v>16.337251947742999</v>
      </c>
      <c r="K40" s="748">
        <v>5919</v>
      </c>
      <c r="L40" s="169">
        <f>K40/B40*100</f>
        <v>5.8670182185833513</v>
      </c>
      <c r="M40" s="178"/>
      <c r="N40" s="179"/>
      <c r="O40" s="178"/>
      <c r="P40" s="179"/>
      <c r="Q40" s="178"/>
      <c r="R40" s="179"/>
      <c r="S40" s="178"/>
      <c r="T40" s="179"/>
      <c r="U40" s="178"/>
      <c r="V40" s="180"/>
      <c r="X40" s="584"/>
    </row>
    <row r="41" spans="1:24" ht="14.85" customHeight="1">
      <c r="A41" s="151" t="s">
        <v>86</v>
      </c>
      <c r="B41" s="13">
        <v>35076</v>
      </c>
      <c r="C41" s="749">
        <v>7864</v>
      </c>
      <c r="D41" s="756">
        <f>C41/B41*100</f>
        <v>22.419888242673053</v>
      </c>
      <c r="E41" s="749">
        <v>10319</v>
      </c>
      <c r="F41" s="756">
        <f t="shared" ref="F41:F53" si="5">E41/B41*100</f>
        <v>29.418975937963282</v>
      </c>
      <c r="G41" s="749">
        <v>7044</v>
      </c>
      <c r="H41" s="756">
        <f>G41/B41*100</f>
        <v>20.082107423879574</v>
      </c>
      <c r="I41" s="749">
        <v>7571</v>
      </c>
      <c r="J41" s="756">
        <f>I41/B41*100</f>
        <v>21.58455924278709</v>
      </c>
      <c r="K41" s="749">
        <v>2278</v>
      </c>
      <c r="L41" s="170">
        <f>K41/B41*100</f>
        <v>6.4944691526970004</v>
      </c>
      <c r="M41" s="178"/>
      <c r="N41" s="179"/>
      <c r="O41" s="178"/>
      <c r="P41" s="179"/>
      <c r="Q41" s="178"/>
      <c r="R41" s="179"/>
      <c r="S41" s="178"/>
      <c r="T41" s="179"/>
      <c r="U41" s="178"/>
      <c r="V41" s="180"/>
      <c r="X41" s="584"/>
    </row>
    <row r="42" spans="1:24" ht="14.85" customHeight="1">
      <c r="A42" s="150" t="s">
        <v>87</v>
      </c>
      <c r="B42" s="12">
        <v>19178</v>
      </c>
      <c r="C42" s="748">
        <v>3447</v>
      </c>
      <c r="D42" s="755">
        <f>C42/B42*100</f>
        <v>17.973719887370944</v>
      </c>
      <c r="E42" s="748">
        <v>5879</v>
      </c>
      <c r="F42" s="755">
        <f>E42/B42*100</f>
        <v>30.654917092501826</v>
      </c>
      <c r="G42" s="748">
        <v>3700</v>
      </c>
      <c r="H42" s="755">
        <f>G42/B42*100</f>
        <v>19.292939826884972</v>
      </c>
      <c r="I42" s="748">
        <v>4591</v>
      </c>
      <c r="J42" s="755">
        <f>I42/B42*100</f>
        <v>23.938888309521328</v>
      </c>
      <c r="K42" s="748">
        <v>1561</v>
      </c>
      <c r="L42" s="169">
        <f t="shared" ref="L42:L51" si="6">K42/B42*100</f>
        <v>8.1395348837209305</v>
      </c>
      <c r="M42" s="178"/>
      <c r="N42" s="179"/>
      <c r="O42" s="178"/>
      <c r="P42" s="179"/>
      <c r="Q42" s="178"/>
      <c r="R42" s="179"/>
      <c r="S42" s="178"/>
      <c r="T42" s="179"/>
      <c r="U42" s="178"/>
      <c r="V42" s="180"/>
      <c r="X42" s="584"/>
    </row>
    <row r="43" spans="1:24" ht="14.85" customHeight="1">
      <c r="A43" s="151" t="s">
        <v>88</v>
      </c>
      <c r="B43" s="13">
        <v>5843</v>
      </c>
      <c r="C43" s="749" t="s">
        <v>318</v>
      </c>
      <c r="D43" s="756" t="s">
        <v>318</v>
      </c>
      <c r="E43" s="749" t="s">
        <v>318</v>
      </c>
      <c r="F43" s="756" t="s">
        <v>318</v>
      </c>
      <c r="G43" s="749" t="s">
        <v>318</v>
      </c>
      <c r="H43" s="756" t="s">
        <v>318</v>
      </c>
      <c r="I43" s="749" t="s">
        <v>318</v>
      </c>
      <c r="J43" s="756" t="s">
        <v>318</v>
      </c>
      <c r="K43" s="749" t="s">
        <v>318</v>
      </c>
      <c r="L43" s="170" t="s">
        <v>318</v>
      </c>
      <c r="M43" s="178"/>
      <c r="N43" s="179"/>
      <c r="O43" s="178"/>
      <c r="P43" s="179"/>
      <c r="Q43" s="178"/>
      <c r="R43" s="179"/>
      <c r="S43" s="178"/>
      <c r="T43" s="179"/>
      <c r="U43" s="178"/>
      <c r="V43" s="180"/>
      <c r="X43" s="584"/>
    </row>
    <row r="44" spans="1:24" ht="14.85" customHeight="1">
      <c r="A44" s="150" t="s">
        <v>89</v>
      </c>
      <c r="B44" s="12">
        <v>17982</v>
      </c>
      <c r="C44" s="748" t="s">
        <v>318</v>
      </c>
      <c r="D44" s="755" t="s">
        <v>318</v>
      </c>
      <c r="E44" s="748" t="s">
        <v>318</v>
      </c>
      <c r="F44" s="755" t="s">
        <v>318</v>
      </c>
      <c r="G44" s="748" t="s">
        <v>318</v>
      </c>
      <c r="H44" s="755" t="s">
        <v>318</v>
      </c>
      <c r="I44" s="748" t="s">
        <v>318</v>
      </c>
      <c r="J44" s="755" t="s">
        <v>318</v>
      </c>
      <c r="K44" s="748" t="s">
        <v>318</v>
      </c>
      <c r="L44" s="169" t="s">
        <v>318</v>
      </c>
      <c r="M44" s="178"/>
      <c r="N44" s="179"/>
      <c r="O44" s="178"/>
      <c r="P44" s="179"/>
      <c r="Q44" s="178"/>
      <c r="R44" s="179"/>
      <c r="S44" s="178"/>
      <c r="T44" s="179"/>
      <c r="U44" s="178"/>
      <c r="V44" s="180"/>
      <c r="X44" s="584"/>
    </row>
    <row r="45" spans="1:24" ht="14.85" customHeight="1">
      <c r="A45" s="151" t="s">
        <v>90</v>
      </c>
      <c r="B45" s="13">
        <v>53738</v>
      </c>
      <c r="C45" s="749">
        <v>14692</v>
      </c>
      <c r="D45" s="756">
        <f>C45/B45*100</f>
        <v>27.340057315121513</v>
      </c>
      <c r="E45" s="749">
        <v>12308</v>
      </c>
      <c r="F45" s="756">
        <f>E45/B45*100</f>
        <v>22.903718039376233</v>
      </c>
      <c r="G45" s="749">
        <v>12038</v>
      </c>
      <c r="H45" s="756">
        <f>G45/B45*100</f>
        <v>22.401280285831255</v>
      </c>
      <c r="I45" s="749">
        <v>10702</v>
      </c>
      <c r="J45" s="756">
        <f>I45/B45*100</f>
        <v>19.915143846067959</v>
      </c>
      <c r="K45" s="749">
        <v>3998</v>
      </c>
      <c r="L45" s="170">
        <f>K45/B45*100</f>
        <v>7.4398005136030374</v>
      </c>
      <c r="M45" s="178"/>
      <c r="N45" s="179"/>
      <c r="O45" s="178"/>
      <c r="P45" s="179"/>
      <c r="Q45" s="178"/>
      <c r="R45" s="179"/>
      <c r="S45" s="178"/>
      <c r="T45" s="179"/>
      <c r="U45" s="178"/>
      <c r="V45" s="180"/>
      <c r="X45" s="584"/>
    </row>
    <row r="46" spans="1:24" ht="14.85" customHeight="1">
      <c r="A46" s="150" t="s">
        <v>91</v>
      </c>
      <c r="B46" s="12">
        <v>11288</v>
      </c>
      <c r="C46" s="748" t="s">
        <v>318</v>
      </c>
      <c r="D46" s="755" t="s">
        <v>318</v>
      </c>
      <c r="E46" s="748" t="s">
        <v>318</v>
      </c>
      <c r="F46" s="755" t="s">
        <v>318</v>
      </c>
      <c r="G46" s="748" t="s">
        <v>318</v>
      </c>
      <c r="H46" s="755" t="s">
        <v>318</v>
      </c>
      <c r="I46" s="748"/>
      <c r="J46" s="755" t="s">
        <v>318</v>
      </c>
      <c r="K46" s="748" t="s">
        <v>318</v>
      </c>
      <c r="L46" s="169" t="s">
        <v>318</v>
      </c>
      <c r="M46" s="178"/>
      <c r="N46" s="179"/>
      <c r="O46" s="178"/>
      <c r="P46" s="179"/>
      <c r="Q46" s="178"/>
      <c r="R46" s="179"/>
      <c r="S46" s="178"/>
      <c r="T46" s="179"/>
      <c r="U46" s="178"/>
      <c r="V46" s="180"/>
      <c r="X46" s="584"/>
    </row>
    <row r="47" spans="1:24" ht="14.85" customHeight="1">
      <c r="A47" s="151" t="s">
        <v>92</v>
      </c>
      <c r="B47" s="13">
        <v>61661</v>
      </c>
      <c r="C47" s="749">
        <v>16450</v>
      </c>
      <c r="D47" s="756">
        <f>C47/B47*100</f>
        <v>26.678127179254307</v>
      </c>
      <c r="E47" s="749">
        <v>14074</v>
      </c>
      <c r="F47" s="756">
        <f>E47/B47*100</f>
        <v>22.824800116767488</v>
      </c>
      <c r="G47" s="749">
        <v>13945</v>
      </c>
      <c r="H47" s="756">
        <f>G47/B47*100</f>
        <v>22.615591703021359</v>
      </c>
      <c r="I47" s="749">
        <v>12917</v>
      </c>
      <c r="J47" s="756">
        <f t="shared" ref="J47:J52" si="7">I47/B47*100</f>
        <v>20.948411475649113</v>
      </c>
      <c r="K47" s="749">
        <v>4275</v>
      </c>
      <c r="L47" s="170">
        <f>K47/B47*100</f>
        <v>6.9330695253077304</v>
      </c>
      <c r="M47" s="178"/>
      <c r="N47" s="179"/>
      <c r="O47" s="178"/>
      <c r="P47" s="179"/>
      <c r="Q47" s="178"/>
      <c r="R47" s="179"/>
      <c r="S47" s="178"/>
      <c r="T47" s="179"/>
      <c r="U47" s="178"/>
      <c r="V47" s="180"/>
      <c r="X47" s="584"/>
    </row>
    <row r="48" spans="1:24" ht="14.85" customHeight="1">
      <c r="A48" s="150" t="s">
        <v>93</v>
      </c>
      <c r="B48" s="12">
        <v>130477</v>
      </c>
      <c r="C48" s="748">
        <v>37572</v>
      </c>
      <c r="D48" s="755">
        <f>C48/B48*100</f>
        <v>28.795879733592894</v>
      </c>
      <c r="E48" s="748">
        <v>29131</v>
      </c>
      <c r="F48" s="755">
        <f t="shared" si="5"/>
        <v>22.326540309786399</v>
      </c>
      <c r="G48" s="748">
        <v>29737</v>
      </c>
      <c r="H48" s="755">
        <f>G48/B48*100</f>
        <v>22.790989982908865</v>
      </c>
      <c r="I48" s="748">
        <v>24871</v>
      </c>
      <c r="J48" s="755">
        <f t="shared" si="7"/>
        <v>19.061597063083916</v>
      </c>
      <c r="K48" s="748">
        <v>9166</v>
      </c>
      <c r="L48" s="169">
        <f>K48/B48*100</f>
        <v>7.024992910627927</v>
      </c>
      <c r="M48" s="178"/>
      <c r="N48" s="179"/>
      <c r="O48" s="178"/>
      <c r="P48" s="179"/>
      <c r="Q48" s="178"/>
      <c r="R48" s="179"/>
      <c r="S48" s="178"/>
      <c r="T48" s="179"/>
      <c r="U48" s="178"/>
      <c r="V48" s="180"/>
      <c r="X48" s="584"/>
    </row>
    <row r="49" spans="1:24" ht="14.85" customHeight="1">
      <c r="A49" s="151" t="s">
        <v>94</v>
      </c>
      <c r="B49" s="13">
        <v>33813</v>
      </c>
      <c r="C49" s="749">
        <v>8176</v>
      </c>
      <c r="D49" s="756">
        <f t="shared" ref="D49" si="8">C49/B49*100</f>
        <v>24.180049093543904</v>
      </c>
      <c r="E49" s="749">
        <v>7746</v>
      </c>
      <c r="F49" s="756">
        <f>E49/B49*100</f>
        <v>22.908348859905953</v>
      </c>
      <c r="G49" s="749">
        <v>8473</v>
      </c>
      <c r="H49" s="756">
        <f>G49/B49*100</f>
        <v>25.058409487475231</v>
      </c>
      <c r="I49" s="749">
        <v>6963</v>
      </c>
      <c r="J49" s="756">
        <f t="shared" si="7"/>
        <v>20.592671457723359</v>
      </c>
      <c r="K49" s="749">
        <v>2455</v>
      </c>
      <c r="L49" s="170">
        <f>K49/B49*100</f>
        <v>7.2605211013515509</v>
      </c>
      <c r="M49" s="178"/>
      <c r="N49" s="179"/>
      <c r="O49" s="178"/>
      <c r="P49" s="179"/>
      <c r="Q49" s="178"/>
      <c r="R49" s="179"/>
      <c r="S49" s="178"/>
      <c r="T49" s="179"/>
      <c r="U49" s="178"/>
      <c r="V49" s="180"/>
      <c r="X49" s="584"/>
    </row>
    <row r="50" spans="1:24" ht="14.85" customHeight="1">
      <c r="A50" s="150" t="s">
        <v>95</v>
      </c>
      <c r="B50" s="12">
        <v>6927</v>
      </c>
      <c r="C50" s="748">
        <v>2109</v>
      </c>
      <c r="D50" s="755">
        <f>C50/B50*100</f>
        <v>30.446080554352534</v>
      </c>
      <c r="E50" s="748">
        <v>1520</v>
      </c>
      <c r="F50" s="755">
        <f>E50/B50*100</f>
        <v>21.943121120254077</v>
      </c>
      <c r="G50" s="748">
        <v>1572</v>
      </c>
      <c r="H50" s="755">
        <f t="shared" ref="H50:H52" si="9">G50/B50*100</f>
        <v>22.693806842789087</v>
      </c>
      <c r="I50" s="748">
        <v>1277</v>
      </c>
      <c r="J50" s="755">
        <f t="shared" si="7"/>
        <v>18.435108993792408</v>
      </c>
      <c r="K50" s="748">
        <v>449</v>
      </c>
      <c r="L50" s="169">
        <f>K50/B50*100</f>
        <v>6.4818824888118947</v>
      </c>
      <c r="M50" s="178"/>
      <c r="N50" s="179"/>
      <c r="O50" s="178"/>
      <c r="P50" s="179"/>
      <c r="Q50" s="178"/>
      <c r="R50" s="179"/>
      <c r="S50" s="178"/>
      <c r="T50" s="179"/>
      <c r="U50" s="178"/>
      <c r="V50" s="180"/>
      <c r="X50" s="584"/>
    </row>
    <row r="51" spans="1:24" ht="14.85" customHeight="1">
      <c r="A51" s="151" t="s">
        <v>96</v>
      </c>
      <c r="B51" s="13">
        <v>30774</v>
      </c>
      <c r="C51" s="749">
        <v>5701</v>
      </c>
      <c r="D51" s="756">
        <f>C51/B51*100</f>
        <v>18.525378566322221</v>
      </c>
      <c r="E51" s="749">
        <v>9211</v>
      </c>
      <c r="F51" s="756">
        <f>E51/B51*100</f>
        <v>29.931110677844934</v>
      </c>
      <c r="G51" s="749">
        <v>6073</v>
      </c>
      <c r="H51" s="756">
        <f>G51/B51*100</f>
        <v>19.734191200363941</v>
      </c>
      <c r="I51" s="749">
        <v>7347</v>
      </c>
      <c r="J51" s="756">
        <f t="shared" si="7"/>
        <v>23.874049522324039</v>
      </c>
      <c r="K51" s="749">
        <v>2442</v>
      </c>
      <c r="L51" s="170">
        <f t="shared" si="6"/>
        <v>7.9352700331448629</v>
      </c>
      <c r="M51" s="178"/>
      <c r="N51" s="179"/>
      <c r="O51" s="178"/>
      <c r="P51" s="179"/>
      <c r="Q51" s="178"/>
      <c r="R51" s="179"/>
      <c r="S51" s="178"/>
      <c r="T51" s="179"/>
      <c r="U51" s="178"/>
      <c r="V51" s="180"/>
      <c r="X51" s="584"/>
    </row>
    <row r="52" spans="1:24" ht="14.85" customHeight="1">
      <c r="A52" s="150" t="s">
        <v>97</v>
      </c>
      <c r="B52" s="12">
        <v>16136</v>
      </c>
      <c r="C52" s="748">
        <v>3281</v>
      </c>
      <c r="D52" s="755">
        <f>C52/B52*100</f>
        <v>20.33341596430342</v>
      </c>
      <c r="E52" s="748">
        <v>4218</v>
      </c>
      <c r="F52" s="755">
        <f>E52/B52*100</f>
        <v>26.140307387208729</v>
      </c>
      <c r="G52" s="748">
        <v>2465</v>
      </c>
      <c r="H52" s="755">
        <f t="shared" si="9"/>
        <v>15.276400594942984</v>
      </c>
      <c r="I52" s="748">
        <v>4512</v>
      </c>
      <c r="J52" s="755">
        <f t="shared" si="7"/>
        <v>27.962320277640057</v>
      </c>
      <c r="K52" s="748">
        <v>1660</v>
      </c>
      <c r="L52" s="169">
        <f>K52/B52*100</f>
        <v>10.28755577590481</v>
      </c>
      <c r="M52" s="178"/>
      <c r="N52" s="179"/>
      <c r="O52" s="178"/>
      <c r="P52" s="179"/>
      <c r="Q52" s="178"/>
      <c r="R52" s="179"/>
      <c r="S52" s="178"/>
      <c r="T52" s="179"/>
      <c r="U52" s="178"/>
      <c r="V52" s="180"/>
      <c r="X52" s="584"/>
    </row>
    <row r="53" spans="1:24" ht="14.85" customHeight="1">
      <c r="A53" s="151" t="s">
        <v>98</v>
      </c>
      <c r="B53" s="13">
        <v>22071</v>
      </c>
      <c r="C53" s="750">
        <v>5280</v>
      </c>
      <c r="D53" s="756">
        <f>C53/B53*100</f>
        <v>23.92279461737121</v>
      </c>
      <c r="E53" s="750">
        <v>5129</v>
      </c>
      <c r="F53" s="756">
        <f t="shared" si="5"/>
        <v>23.238638937972905</v>
      </c>
      <c r="G53" s="750">
        <v>5229</v>
      </c>
      <c r="H53" s="756">
        <f>G53/B53*100</f>
        <v>23.69172216936251</v>
      </c>
      <c r="I53" s="750">
        <v>4885</v>
      </c>
      <c r="J53" s="756">
        <f>I53/B53*100</f>
        <v>22.133115853382265</v>
      </c>
      <c r="K53" s="750">
        <v>1548</v>
      </c>
      <c r="L53" s="170">
        <f>K53/B53*100</f>
        <v>7.0137284219111056</v>
      </c>
      <c r="M53" s="181"/>
      <c r="N53" s="179"/>
      <c r="O53" s="181"/>
      <c r="P53" s="179"/>
      <c r="Q53" s="181"/>
      <c r="R53" s="179"/>
      <c r="S53" s="181"/>
      <c r="T53" s="179"/>
      <c r="U53" s="181"/>
      <c r="V53" s="180"/>
      <c r="X53" s="584"/>
    </row>
    <row r="54" spans="1:24" ht="14.85" customHeight="1" thickBot="1">
      <c r="A54" s="152" t="s">
        <v>99</v>
      </c>
      <c r="B54" s="12">
        <v>15895</v>
      </c>
      <c r="C54" s="748" t="s">
        <v>318</v>
      </c>
      <c r="D54" s="755" t="s">
        <v>318</v>
      </c>
      <c r="E54" s="748" t="s">
        <v>318</v>
      </c>
      <c r="F54" s="755" t="s">
        <v>318</v>
      </c>
      <c r="G54" s="748" t="s">
        <v>318</v>
      </c>
      <c r="H54" s="755" t="s">
        <v>318</v>
      </c>
      <c r="I54" s="748"/>
      <c r="J54" s="755" t="s">
        <v>318</v>
      </c>
      <c r="K54" s="748" t="s">
        <v>318</v>
      </c>
      <c r="L54" s="169" t="s">
        <v>318</v>
      </c>
      <c r="M54" s="178"/>
      <c r="N54" s="179"/>
      <c r="O54" s="178"/>
      <c r="P54" s="179"/>
      <c r="Q54" s="178"/>
      <c r="R54" s="179"/>
      <c r="S54" s="178"/>
      <c r="T54" s="179"/>
      <c r="U54" s="178"/>
      <c r="V54" s="180"/>
      <c r="X54" s="584"/>
    </row>
    <row r="55" spans="1:24" ht="14.85" customHeight="1">
      <c r="A55" s="166" t="s">
        <v>100</v>
      </c>
      <c r="B55" s="15">
        <v>533201</v>
      </c>
      <c r="C55" s="751">
        <v>152910</v>
      </c>
      <c r="D55" s="758">
        <f>C55/B55*100</f>
        <v>28.677740664402357</v>
      </c>
      <c r="E55" s="751">
        <v>121124</v>
      </c>
      <c r="F55" s="758">
        <f>E55/B55*100</f>
        <v>22.716386503401157</v>
      </c>
      <c r="G55" s="751">
        <v>121584</v>
      </c>
      <c r="H55" s="758">
        <f>G55/B55*100</f>
        <v>22.802657909493792</v>
      </c>
      <c r="I55" s="751">
        <v>101599</v>
      </c>
      <c r="J55" s="758">
        <f>I55/B55*100</f>
        <v>19.054540407838694</v>
      </c>
      <c r="K55" s="751">
        <v>35984</v>
      </c>
      <c r="L55" s="171">
        <f>K55/B55*100</f>
        <v>6.7486745148640006</v>
      </c>
      <c r="M55" s="178"/>
      <c r="N55" s="179"/>
      <c r="O55" s="178"/>
      <c r="P55" s="179"/>
      <c r="Q55" s="178"/>
      <c r="R55" s="179"/>
      <c r="S55" s="178"/>
      <c r="T55" s="179"/>
      <c r="U55" s="178"/>
      <c r="V55" s="180"/>
      <c r="X55" s="584"/>
    </row>
    <row r="56" spans="1:24" ht="14.85" customHeight="1">
      <c r="A56" s="166" t="s">
        <v>101</v>
      </c>
      <c r="B56" s="16">
        <v>128347</v>
      </c>
      <c r="C56" s="752">
        <v>25534</v>
      </c>
      <c r="D56" s="759">
        <f>C56/B56*100</f>
        <v>19.894504741053552</v>
      </c>
      <c r="E56" s="752">
        <v>37468</v>
      </c>
      <c r="F56" s="759">
        <f>E56/B56*100</f>
        <v>29.192735319095885</v>
      </c>
      <c r="G56" s="752">
        <v>23838</v>
      </c>
      <c r="H56" s="759">
        <f>G56/B56*100</f>
        <v>18.573087021901564</v>
      </c>
      <c r="I56" s="752">
        <v>31025</v>
      </c>
      <c r="J56" s="759">
        <f t="shared" ref="J56:J57" si="10">I56/B56*100</f>
        <v>24.172750434369327</v>
      </c>
      <c r="K56" s="752">
        <v>10482</v>
      </c>
      <c r="L56" s="172">
        <f>K56/B56*100</f>
        <v>8.1669224835796701</v>
      </c>
      <c r="M56" s="178"/>
      <c r="N56" s="179"/>
      <c r="O56" s="178"/>
      <c r="P56" s="179"/>
      <c r="Q56" s="178"/>
      <c r="R56" s="179"/>
      <c r="S56" s="178"/>
      <c r="T56" s="179"/>
      <c r="U56" s="178"/>
      <c r="V56" s="180"/>
      <c r="X56" s="584"/>
    </row>
    <row r="57" spans="1:24" ht="14.85" customHeight="1">
      <c r="A57" s="167" t="s">
        <v>102</v>
      </c>
      <c r="B57" s="156">
        <v>661548</v>
      </c>
      <c r="C57" s="753">
        <v>178444</v>
      </c>
      <c r="D57" s="760">
        <f>C57/B57*100</f>
        <v>26.973704100080418</v>
      </c>
      <c r="E57" s="753">
        <v>158592</v>
      </c>
      <c r="F57" s="760">
        <f>E57/B57*100</f>
        <v>23.972863647082299</v>
      </c>
      <c r="G57" s="753">
        <v>145422</v>
      </c>
      <c r="H57" s="760">
        <f>G57/B57*100</f>
        <v>21.982078397939379</v>
      </c>
      <c r="I57" s="753">
        <v>132624</v>
      </c>
      <c r="J57" s="760">
        <f t="shared" si="10"/>
        <v>20.047524896152659</v>
      </c>
      <c r="K57" s="753">
        <v>46466</v>
      </c>
      <c r="L57" s="173">
        <f>K57/B57*100</f>
        <v>7.0238289587452458</v>
      </c>
      <c r="M57" s="182"/>
      <c r="N57" s="179"/>
      <c r="O57" s="182"/>
      <c r="P57" s="179"/>
      <c r="Q57" s="182"/>
      <c r="R57" s="179"/>
      <c r="S57" s="182"/>
      <c r="T57" s="179"/>
      <c r="U57" s="182"/>
      <c r="V57" s="180"/>
      <c r="X57" s="584"/>
    </row>
    <row r="58" spans="1:24" ht="14.85" customHeight="1">
      <c r="A58" s="1045" t="s">
        <v>721</v>
      </c>
      <c r="B58" s="1045"/>
      <c r="C58" s="1045"/>
      <c r="D58" s="1045"/>
      <c r="E58" s="1045"/>
      <c r="F58" s="1045"/>
      <c r="G58" s="1045"/>
      <c r="H58" s="1045"/>
      <c r="I58" s="1045"/>
      <c r="J58" s="1045"/>
      <c r="K58" s="1045"/>
      <c r="L58" s="1045"/>
      <c r="M58" s="183"/>
      <c r="N58" s="183"/>
      <c r="O58" s="183"/>
      <c r="P58" s="183"/>
      <c r="Q58" s="183"/>
      <c r="R58" s="183"/>
      <c r="S58" s="183"/>
      <c r="T58" s="183"/>
      <c r="U58" s="184"/>
      <c r="V58" s="184"/>
    </row>
    <row r="59" spans="1:24" ht="14.85" customHeight="1">
      <c r="A59" s="1047" t="s">
        <v>578</v>
      </c>
      <c r="B59" s="1047"/>
      <c r="C59" s="1047"/>
      <c r="D59" s="1047"/>
      <c r="E59" s="1047"/>
      <c r="F59" s="1047"/>
      <c r="G59" s="1047"/>
      <c r="H59" s="1047"/>
      <c r="I59" s="1047"/>
      <c r="J59" s="1047"/>
      <c r="K59" s="1047"/>
      <c r="L59" s="1047"/>
      <c r="M59" s="183"/>
      <c r="N59" s="183"/>
      <c r="O59" s="183"/>
      <c r="P59" s="183"/>
      <c r="Q59" s="183"/>
      <c r="R59" s="183"/>
      <c r="S59" s="183"/>
      <c r="T59" s="183"/>
      <c r="U59" s="184"/>
      <c r="V59" s="184"/>
    </row>
    <row r="60" spans="1:24" ht="14.85" customHeight="1">
      <c r="A60" s="1047" t="s">
        <v>728</v>
      </c>
      <c r="B60" s="1047"/>
      <c r="C60" s="1047"/>
      <c r="D60" s="1047"/>
      <c r="E60" s="1047"/>
      <c r="F60" s="1047"/>
      <c r="G60" s="1047"/>
      <c r="H60" s="1047"/>
      <c r="I60" s="1047"/>
      <c r="J60" s="1047"/>
      <c r="K60" s="1047"/>
      <c r="L60" s="1047"/>
      <c r="M60" s="183"/>
      <c r="N60" s="183"/>
      <c r="O60" s="183"/>
      <c r="P60" s="183"/>
      <c r="Q60" s="183"/>
      <c r="R60" s="183"/>
      <c r="S60" s="183"/>
      <c r="T60" s="183"/>
      <c r="U60" s="184"/>
      <c r="V60" s="184"/>
    </row>
    <row r="61" spans="1:24" ht="24" customHeight="1">
      <c r="A61" s="1047" t="s">
        <v>723</v>
      </c>
      <c r="B61" s="1047"/>
      <c r="C61" s="1047"/>
      <c r="D61" s="1047"/>
      <c r="E61" s="1047"/>
      <c r="F61" s="1047"/>
      <c r="G61" s="1047"/>
      <c r="H61" s="1047"/>
      <c r="I61" s="1047"/>
      <c r="J61" s="1047"/>
      <c r="K61" s="1047"/>
      <c r="L61" s="1047"/>
      <c r="M61" s="142"/>
      <c r="N61" s="142"/>
      <c r="O61" s="142"/>
      <c r="P61" s="142"/>
      <c r="Q61" s="142"/>
      <c r="R61" s="142"/>
      <c r="S61" s="142"/>
      <c r="T61" s="142"/>
      <c r="U61" s="549"/>
      <c r="V61" s="549"/>
    </row>
    <row r="62" spans="1:24" ht="14.85" customHeight="1">
      <c r="A62" s="138"/>
      <c r="B62" s="138"/>
      <c r="C62" s="138"/>
      <c r="D62" s="138"/>
      <c r="E62" s="138"/>
      <c r="F62" s="138"/>
      <c r="G62" s="138"/>
      <c r="H62" s="138"/>
      <c r="I62" s="138"/>
      <c r="J62" s="138"/>
      <c r="K62" s="138"/>
      <c r="L62" s="138"/>
      <c r="M62" s="142"/>
      <c r="N62" s="142"/>
      <c r="O62" s="142"/>
      <c r="P62" s="142"/>
      <c r="Q62" s="142"/>
      <c r="R62" s="142"/>
      <c r="S62" s="142"/>
      <c r="T62" s="142"/>
      <c r="U62" s="549"/>
      <c r="V62" s="549"/>
    </row>
    <row r="63" spans="1:24" ht="23.45" customHeight="1">
      <c r="A63" s="1040">
        <v>2020</v>
      </c>
      <c r="B63" s="1040"/>
      <c r="C63" s="1040"/>
      <c r="D63" s="1040"/>
      <c r="E63" s="1040"/>
      <c r="F63" s="1040"/>
      <c r="G63" s="1040"/>
      <c r="H63" s="1040"/>
      <c r="I63" s="1040"/>
      <c r="J63" s="1040"/>
      <c r="K63" s="1040"/>
      <c r="L63" s="1040"/>
      <c r="M63" s="142"/>
      <c r="N63" s="142"/>
      <c r="O63" s="142"/>
      <c r="P63" s="142"/>
      <c r="Q63" s="142"/>
      <c r="R63" s="142"/>
      <c r="S63" s="142"/>
      <c r="T63" s="142"/>
    </row>
    <row r="64" spans="1:24" ht="14.85" customHeight="1">
      <c r="A64" s="138"/>
      <c r="B64" s="138"/>
      <c r="C64" s="138"/>
      <c r="D64" s="138"/>
      <c r="E64" s="138"/>
      <c r="F64" s="138"/>
      <c r="G64" s="138"/>
      <c r="H64" s="138"/>
      <c r="I64" s="138"/>
      <c r="J64" s="138"/>
      <c r="K64" s="138"/>
      <c r="L64" s="138"/>
      <c r="M64" s="142"/>
      <c r="N64" s="142"/>
      <c r="O64" s="142"/>
      <c r="P64" s="142"/>
      <c r="Q64" s="142"/>
      <c r="R64" s="142"/>
      <c r="S64" s="142"/>
      <c r="T64" s="142"/>
      <c r="U64" s="549"/>
      <c r="V64" s="549"/>
    </row>
    <row r="65" spans="1:35" ht="14.85" customHeight="1">
      <c r="A65" s="1065" t="s">
        <v>812</v>
      </c>
      <c r="B65" s="1065"/>
      <c r="C65" s="1065"/>
      <c r="D65" s="1065"/>
      <c r="E65" s="1065"/>
      <c r="F65" s="1065"/>
      <c r="G65" s="1065"/>
      <c r="H65" s="1065"/>
      <c r="I65" s="1065"/>
      <c r="J65" s="1065"/>
      <c r="K65" s="1065"/>
      <c r="L65" s="1065"/>
      <c r="M65" s="142"/>
      <c r="N65" s="142"/>
      <c r="O65" s="142"/>
      <c r="P65" s="142"/>
      <c r="Q65" s="142"/>
      <c r="R65" s="142"/>
      <c r="S65" s="142"/>
      <c r="T65" s="142"/>
      <c r="U65" s="549"/>
      <c r="V65" s="549"/>
    </row>
    <row r="66" spans="1:35" ht="14.85" customHeight="1">
      <c r="A66" s="1081" t="s">
        <v>311</v>
      </c>
      <c r="B66" s="1094" t="s">
        <v>312</v>
      </c>
      <c r="C66" s="1096" t="s">
        <v>314</v>
      </c>
      <c r="D66" s="1097"/>
      <c r="E66" s="1097"/>
      <c r="F66" s="1097"/>
      <c r="G66" s="1097"/>
      <c r="H66" s="1097"/>
      <c r="I66" s="1097"/>
      <c r="J66" s="1097"/>
      <c r="K66" s="1097"/>
      <c r="L66" s="1098"/>
      <c r="M66" s="142"/>
      <c r="N66" s="142"/>
      <c r="O66" s="142"/>
      <c r="P66" s="142"/>
      <c r="Q66" s="142"/>
      <c r="R66" s="142"/>
      <c r="S66" s="142"/>
      <c r="T66" s="142"/>
      <c r="U66" s="549"/>
      <c r="V66" s="549"/>
    </row>
    <row r="67" spans="1:35" ht="14.85" customHeight="1">
      <c r="A67" s="1082"/>
      <c r="B67" s="1095"/>
      <c r="C67" s="1099" t="s">
        <v>321</v>
      </c>
      <c r="D67" s="1100"/>
      <c r="E67" s="1099" t="s">
        <v>326</v>
      </c>
      <c r="F67" s="1100"/>
      <c r="G67" s="1099" t="s">
        <v>327</v>
      </c>
      <c r="H67" s="1100"/>
      <c r="I67" s="1099" t="s">
        <v>330</v>
      </c>
      <c r="J67" s="1100"/>
      <c r="K67" s="1102" t="s">
        <v>331</v>
      </c>
      <c r="L67" s="1103"/>
      <c r="M67" s="142"/>
      <c r="N67" s="142"/>
      <c r="O67" s="142"/>
      <c r="P67" s="142"/>
      <c r="Q67" s="142"/>
      <c r="R67" s="142"/>
      <c r="S67" s="142"/>
      <c r="T67" s="142"/>
      <c r="U67" s="549"/>
      <c r="V67" s="549"/>
    </row>
    <row r="68" spans="1:35" ht="14.85" customHeight="1" thickBot="1">
      <c r="A68" s="1083"/>
      <c r="B68" s="733" t="s">
        <v>313</v>
      </c>
      <c r="C68" s="734" t="s">
        <v>313</v>
      </c>
      <c r="D68" s="735" t="s">
        <v>317</v>
      </c>
      <c r="E68" s="736" t="s">
        <v>313</v>
      </c>
      <c r="F68" s="737" t="s">
        <v>317</v>
      </c>
      <c r="G68" s="738" t="s">
        <v>313</v>
      </c>
      <c r="H68" s="739" t="s">
        <v>317</v>
      </c>
      <c r="I68" s="738" t="s">
        <v>313</v>
      </c>
      <c r="J68" s="739" t="s">
        <v>317</v>
      </c>
      <c r="K68" s="740" t="s">
        <v>313</v>
      </c>
      <c r="L68" s="741" t="s">
        <v>317</v>
      </c>
      <c r="M68" s="142"/>
      <c r="N68" s="142"/>
      <c r="O68" s="142"/>
      <c r="P68" s="142"/>
      <c r="Q68" s="142"/>
      <c r="R68" s="142"/>
      <c r="S68" s="142"/>
      <c r="T68" s="142"/>
      <c r="U68" s="549"/>
      <c r="V68" s="549"/>
    </row>
    <row r="69" spans="1:35" ht="14.85" customHeight="1">
      <c r="A69" s="149" t="s">
        <v>84</v>
      </c>
      <c r="B69" s="11">
        <v>96434</v>
      </c>
      <c r="C69" s="747">
        <v>29147</v>
      </c>
      <c r="D69" s="754">
        <v>30.224816973266687</v>
      </c>
      <c r="E69" s="747">
        <v>20525</v>
      </c>
      <c r="F69" s="754">
        <v>21.283986975548043</v>
      </c>
      <c r="G69" s="747">
        <v>21237</v>
      </c>
      <c r="H69" s="754">
        <v>22.022315780741234</v>
      </c>
      <c r="I69" s="747">
        <v>18967</v>
      </c>
      <c r="J69" s="754">
        <v>19.668374224858454</v>
      </c>
      <c r="K69" s="747">
        <v>6558</v>
      </c>
      <c r="L69" s="168">
        <v>6.8005060455855819</v>
      </c>
      <c r="M69" s="142"/>
      <c r="N69" s="142"/>
      <c r="O69" s="185"/>
      <c r="P69" s="186"/>
      <c r="Q69" s="186"/>
      <c r="R69" s="186"/>
      <c r="S69" s="186"/>
      <c r="T69" s="186"/>
      <c r="U69" s="186"/>
      <c r="V69" s="186"/>
      <c r="W69" s="584"/>
      <c r="X69" s="584"/>
      <c r="Z69" s="584"/>
      <c r="AA69" s="584"/>
      <c r="AB69" s="584"/>
      <c r="AC69" s="584"/>
      <c r="AD69" s="584"/>
      <c r="AE69" s="584"/>
      <c r="AF69" s="584"/>
      <c r="AG69" s="584"/>
      <c r="AH69" s="584"/>
      <c r="AI69" s="584"/>
    </row>
    <row r="70" spans="1:35" ht="14.85" customHeight="1">
      <c r="A70" s="150" t="s">
        <v>85</v>
      </c>
      <c r="B70" s="12">
        <v>97317</v>
      </c>
      <c r="C70" s="748">
        <v>30374</v>
      </c>
      <c r="D70" s="755">
        <v>31.211401913334775</v>
      </c>
      <c r="E70" s="748">
        <v>22515</v>
      </c>
      <c r="F70" s="755">
        <v>23.135731681001264</v>
      </c>
      <c r="G70" s="748">
        <v>22457</v>
      </c>
      <c r="H70" s="755">
        <v>23.076132638696219</v>
      </c>
      <c r="I70" s="748">
        <v>16104</v>
      </c>
      <c r="J70" s="755">
        <v>16.547982366904034</v>
      </c>
      <c r="K70" s="748">
        <v>5867</v>
      </c>
      <c r="L70" s="169">
        <v>6.0287514000637099</v>
      </c>
      <c r="M70" s="142"/>
      <c r="N70" s="142"/>
      <c r="O70" s="185"/>
      <c r="P70" s="186"/>
      <c r="Q70" s="186"/>
      <c r="R70" s="186"/>
      <c r="S70" s="186"/>
      <c r="T70" s="186"/>
      <c r="U70" s="186"/>
      <c r="V70" s="186"/>
      <c r="W70" s="584"/>
      <c r="X70" s="584"/>
      <c r="Z70" s="584"/>
      <c r="AA70" s="584"/>
      <c r="AB70" s="584"/>
      <c r="AC70" s="584"/>
      <c r="AD70" s="584"/>
      <c r="AE70" s="584"/>
      <c r="AF70" s="584"/>
      <c r="AG70" s="584"/>
      <c r="AH70" s="584"/>
      <c r="AI70" s="584"/>
    </row>
    <row r="71" spans="1:35" ht="14.85" customHeight="1">
      <c r="A71" s="151" t="s">
        <v>86</v>
      </c>
      <c r="B71" s="13">
        <v>34098</v>
      </c>
      <c r="C71" s="761">
        <v>7429</v>
      </c>
      <c r="D71" s="756">
        <v>21.787201595401491</v>
      </c>
      <c r="E71" s="749">
        <v>9975</v>
      </c>
      <c r="F71" s="756">
        <v>29.253915185641389</v>
      </c>
      <c r="G71" s="749">
        <v>6886</v>
      </c>
      <c r="H71" s="756">
        <v>20.194732828904922</v>
      </c>
      <c r="I71" s="749">
        <v>7516</v>
      </c>
      <c r="J71" s="756">
        <v>22.042348524840165</v>
      </c>
      <c r="K71" s="749">
        <v>2292</v>
      </c>
      <c r="L71" s="170">
        <v>6.7218018652120364</v>
      </c>
      <c r="M71" s="142"/>
      <c r="N71" s="142"/>
      <c r="O71" s="185"/>
      <c r="P71" s="186"/>
      <c r="Q71" s="186"/>
      <c r="R71" s="186"/>
      <c r="S71" s="186"/>
      <c r="T71" s="186"/>
      <c r="U71" s="186"/>
      <c r="V71" s="186"/>
      <c r="W71" s="584"/>
      <c r="X71" s="584"/>
      <c r="Z71" s="584"/>
      <c r="AA71" s="584"/>
      <c r="AB71" s="584"/>
      <c r="AC71" s="584"/>
      <c r="AD71" s="584"/>
      <c r="AE71" s="584"/>
      <c r="AF71" s="584"/>
      <c r="AG71" s="584"/>
      <c r="AH71" s="584"/>
      <c r="AI71" s="584"/>
    </row>
    <row r="72" spans="1:35" ht="14.85" customHeight="1">
      <c r="A72" s="150" t="s">
        <v>87</v>
      </c>
      <c r="B72" s="12">
        <v>18500</v>
      </c>
      <c r="C72" s="748">
        <v>3298</v>
      </c>
      <c r="D72" s="755">
        <v>17.827027027027025</v>
      </c>
      <c r="E72" s="748">
        <v>5403</v>
      </c>
      <c r="F72" s="755">
        <v>29.205405405405404</v>
      </c>
      <c r="G72" s="748">
        <v>3639</v>
      </c>
      <c r="H72" s="755">
        <v>19.670270270270272</v>
      </c>
      <c r="I72" s="748">
        <v>4594</v>
      </c>
      <c r="J72" s="755">
        <v>24.832432432432434</v>
      </c>
      <c r="K72" s="748">
        <v>1566</v>
      </c>
      <c r="L72" s="169">
        <v>8.4648648648648663</v>
      </c>
      <c r="M72" s="142"/>
      <c r="N72" s="142"/>
      <c r="O72" s="185"/>
      <c r="P72" s="186"/>
      <c r="Q72" s="186"/>
      <c r="R72" s="186"/>
      <c r="S72" s="186"/>
      <c r="T72" s="186"/>
      <c r="U72" s="186"/>
      <c r="V72" s="186"/>
      <c r="W72" s="584"/>
      <c r="X72" s="584"/>
      <c r="Z72" s="584"/>
      <c r="AA72" s="584"/>
      <c r="AB72" s="584"/>
      <c r="AC72" s="584"/>
      <c r="AD72" s="584"/>
      <c r="AE72" s="584"/>
      <c r="AF72" s="584"/>
      <c r="AG72" s="584"/>
      <c r="AH72" s="584"/>
      <c r="AI72" s="584"/>
    </row>
    <row r="73" spans="1:35" ht="14.85" customHeight="1">
      <c r="A73" s="151" t="s">
        <v>88</v>
      </c>
      <c r="B73" s="13">
        <v>5714</v>
      </c>
      <c r="C73" s="761">
        <v>1399</v>
      </c>
      <c r="D73" s="756">
        <v>24.483724186209312</v>
      </c>
      <c r="E73" s="749">
        <v>1522</v>
      </c>
      <c r="F73" s="756">
        <v>26.636331816590829</v>
      </c>
      <c r="G73" s="749">
        <v>1220</v>
      </c>
      <c r="H73" s="756">
        <v>21.351067553377671</v>
      </c>
      <c r="I73" s="749">
        <v>1132</v>
      </c>
      <c r="J73" s="756">
        <v>19.810990549527478</v>
      </c>
      <c r="K73" s="749">
        <v>441</v>
      </c>
      <c r="L73" s="170">
        <v>7.7178858942947155</v>
      </c>
      <c r="M73" s="142"/>
      <c r="N73" s="142"/>
      <c r="O73" s="185"/>
      <c r="P73" s="186"/>
      <c r="Q73" s="186"/>
      <c r="R73" s="186"/>
      <c r="S73" s="186"/>
      <c r="T73" s="186"/>
      <c r="U73" s="186"/>
      <c r="V73" s="186"/>
      <c r="W73" s="584"/>
      <c r="X73" s="584"/>
      <c r="Z73" s="584"/>
      <c r="AA73" s="584"/>
      <c r="AB73" s="584"/>
      <c r="AC73" s="584"/>
      <c r="AD73" s="584"/>
      <c r="AE73" s="584"/>
      <c r="AF73" s="584"/>
      <c r="AG73" s="584"/>
      <c r="AH73" s="584"/>
      <c r="AI73" s="584"/>
    </row>
    <row r="74" spans="1:35" ht="14.85" customHeight="1">
      <c r="A74" s="150" t="s">
        <v>89</v>
      </c>
      <c r="B74" s="12">
        <v>17629</v>
      </c>
      <c r="C74" s="748">
        <v>4967</v>
      </c>
      <c r="D74" s="755">
        <v>28.175165919791251</v>
      </c>
      <c r="E74" s="748">
        <v>5083</v>
      </c>
      <c r="F74" s="755">
        <v>28.833172613307617</v>
      </c>
      <c r="G74" s="748">
        <v>3538</v>
      </c>
      <c r="H74" s="755">
        <v>20.069204152249135</v>
      </c>
      <c r="I74" s="748">
        <v>2954</v>
      </c>
      <c r="J74" s="755">
        <v>16.756480798683988</v>
      </c>
      <c r="K74" s="748">
        <v>1087</v>
      </c>
      <c r="L74" s="169">
        <v>6.1659765159680076</v>
      </c>
      <c r="M74" s="142"/>
      <c r="N74" s="142"/>
      <c r="O74" s="185"/>
      <c r="P74" s="186"/>
      <c r="Q74" s="186"/>
      <c r="R74" s="186"/>
      <c r="S74" s="186"/>
      <c r="T74" s="186"/>
      <c r="U74" s="186"/>
      <c r="V74" s="186"/>
      <c r="W74" s="584"/>
      <c r="X74" s="584"/>
      <c r="Z74" s="584"/>
      <c r="AA74" s="584"/>
      <c r="AB74" s="584"/>
      <c r="AC74" s="584"/>
      <c r="AD74" s="584"/>
      <c r="AE74" s="584"/>
      <c r="AF74" s="584"/>
      <c r="AG74" s="584"/>
      <c r="AH74" s="584"/>
      <c r="AI74" s="584"/>
    </row>
    <row r="75" spans="1:35" ht="14.85" customHeight="1">
      <c r="A75" s="151" t="s">
        <v>90</v>
      </c>
      <c r="B75" s="13">
        <v>51302</v>
      </c>
      <c r="C75" s="761">
        <v>13541</v>
      </c>
      <c r="D75" s="756">
        <v>26.394682468519747</v>
      </c>
      <c r="E75" s="749">
        <v>11809</v>
      </c>
      <c r="F75" s="756">
        <v>23.018595766246928</v>
      </c>
      <c r="G75" s="749">
        <v>11359</v>
      </c>
      <c r="H75" s="756">
        <v>22.141436981014383</v>
      </c>
      <c r="I75" s="749">
        <v>10621</v>
      </c>
      <c r="J75" s="756">
        <v>20.702896573233012</v>
      </c>
      <c r="K75" s="749">
        <v>3972</v>
      </c>
      <c r="L75" s="170">
        <v>7.7423882109859257</v>
      </c>
      <c r="M75" s="142"/>
      <c r="N75" s="142"/>
      <c r="O75" s="185"/>
      <c r="P75" s="186"/>
      <c r="Q75" s="186"/>
      <c r="R75" s="186"/>
      <c r="S75" s="186"/>
      <c r="T75" s="186"/>
      <c r="U75" s="186"/>
      <c r="V75" s="186"/>
      <c r="W75" s="584"/>
      <c r="X75" s="584"/>
      <c r="Z75" s="584"/>
      <c r="AA75" s="584"/>
      <c r="AB75" s="584"/>
      <c r="AC75" s="584"/>
      <c r="AD75" s="584"/>
      <c r="AE75" s="584"/>
      <c r="AF75" s="584"/>
      <c r="AG75" s="584"/>
      <c r="AH75" s="584"/>
      <c r="AI75" s="584"/>
    </row>
    <row r="76" spans="1:35" ht="14.85" customHeight="1">
      <c r="A76" s="150" t="s">
        <v>91</v>
      </c>
      <c r="B76" s="12">
        <v>11206</v>
      </c>
      <c r="C76" s="748">
        <v>2116</v>
      </c>
      <c r="D76" s="755">
        <v>18.882741388541852</v>
      </c>
      <c r="E76" s="748">
        <v>2955</v>
      </c>
      <c r="F76" s="755">
        <v>26.369801891843654</v>
      </c>
      <c r="G76" s="748">
        <v>2084</v>
      </c>
      <c r="H76" s="755">
        <v>18.597180082098877</v>
      </c>
      <c r="I76" s="748">
        <v>2899</v>
      </c>
      <c r="J76" s="755">
        <v>25.870069605568446</v>
      </c>
      <c r="K76" s="748">
        <v>1152</v>
      </c>
      <c r="L76" s="169">
        <v>10.280207031947171</v>
      </c>
      <c r="M76" s="142"/>
      <c r="N76" s="142"/>
      <c r="O76" s="185"/>
      <c r="P76" s="186"/>
      <c r="Q76" s="186"/>
      <c r="R76" s="186"/>
      <c r="S76" s="186"/>
      <c r="T76" s="186"/>
      <c r="U76" s="186"/>
      <c r="V76" s="186"/>
      <c r="W76" s="584"/>
      <c r="X76" s="584"/>
      <c r="Z76" s="584"/>
      <c r="AA76" s="584"/>
      <c r="AB76" s="584"/>
      <c r="AC76" s="584"/>
      <c r="AD76" s="584"/>
      <c r="AE76" s="584"/>
      <c r="AF76" s="584"/>
      <c r="AG76" s="584"/>
      <c r="AH76" s="584"/>
      <c r="AI76" s="584"/>
    </row>
    <row r="77" spans="1:35" ht="14.85" customHeight="1">
      <c r="A77" s="151" t="s">
        <v>92</v>
      </c>
      <c r="B77" s="13">
        <v>58547</v>
      </c>
      <c r="C77" s="761">
        <v>15499</v>
      </c>
      <c r="D77" s="756">
        <v>26.47274839018225</v>
      </c>
      <c r="E77" s="749">
        <v>13228</v>
      </c>
      <c r="F77" s="756">
        <v>22.593813517345037</v>
      </c>
      <c r="G77" s="749">
        <v>13098</v>
      </c>
      <c r="H77" s="756">
        <v>22.371769689309442</v>
      </c>
      <c r="I77" s="749">
        <v>12542</v>
      </c>
      <c r="J77" s="756">
        <v>21.422105317095667</v>
      </c>
      <c r="K77" s="749">
        <v>4180</v>
      </c>
      <c r="L77" s="170">
        <v>7.1395630860676036</v>
      </c>
      <c r="M77" s="142"/>
      <c r="N77" s="142"/>
      <c r="O77" s="185"/>
      <c r="P77" s="186"/>
      <c r="Q77" s="186"/>
      <c r="R77" s="186"/>
      <c r="S77" s="186"/>
      <c r="T77" s="186"/>
      <c r="U77" s="186"/>
      <c r="V77" s="186"/>
      <c r="W77" s="584"/>
      <c r="X77" s="584"/>
      <c r="Z77" s="584"/>
      <c r="AA77" s="584"/>
      <c r="AB77" s="584"/>
      <c r="AC77" s="584"/>
      <c r="AD77" s="584"/>
      <c r="AE77" s="584"/>
      <c r="AF77" s="584"/>
      <c r="AG77" s="584"/>
      <c r="AH77" s="584"/>
      <c r="AI77" s="584"/>
    </row>
    <row r="78" spans="1:35" ht="14.85" customHeight="1">
      <c r="A78" s="150" t="s">
        <v>93</v>
      </c>
      <c r="B78" s="12">
        <v>124265</v>
      </c>
      <c r="C78" s="748">
        <v>33815</v>
      </c>
      <c r="D78" s="755">
        <v>27.212006598800947</v>
      </c>
      <c r="E78" s="748">
        <v>27498</v>
      </c>
      <c r="F78" s="755">
        <v>22.128515672152254</v>
      </c>
      <c r="G78" s="748">
        <v>28356</v>
      </c>
      <c r="H78" s="755">
        <v>22.818975576389171</v>
      </c>
      <c r="I78" s="748">
        <v>25225</v>
      </c>
      <c r="J78" s="755">
        <v>20.29936023820062</v>
      </c>
      <c r="K78" s="748">
        <v>9371</v>
      </c>
      <c r="L78" s="169">
        <v>7.5411419144570075</v>
      </c>
      <c r="M78" s="142"/>
      <c r="N78" s="142"/>
      <c r="O78" s="185"/>
      <c r="P78" s="186"/>
      <c r="Q78" s="186"/>
      <c r="R78" s="186"/>
      <c r="S78" s="186"/>
      <c r="T78" s="186"/>
      <c r="U78" s="186"/>
      <c r="V78" s="186"/>
      <c r="W78" s="584"/>
      <c r="X78" s="584"/>
      <c r="Z78" s="584"/>
      <c r="AA78" s="584"/>
      <c r="AB78" s="584"/>
      <c r="AC78" s="584"/>
      <c r="AD78" s="584"/>
      <c r="AE78" s="584"/>
      <c r="AF78" s="584"/>
      <c r="AG78" s="584"/>
      <c r="AH78" s="584"/>
      <c r="AI78" s="584"/>
    </row>
    <row r="79" spans="1:35" ht="14.85" customHeight="1">
      <c r="A79" s="151" t="s">
        <v>94</v>
      </c>
      <c r="B79" s="13">
        <v>32960</v>
      </c>
      <c r="C79" s="761">
        <v>7873</v>
      </c>
      <c r="D79" s="756">
        <v>23.886529126213592</v>
      </c>
      <c r="E79" s="749">
        <v>7603</v>
      </c>
      <c r="F79" s="756">
        <v>23.06735436893204</v>
      </c>
      <c r="G79" s="749">
        <v>8079</v>
      </c>
      <c r="H79" s="756">
        <v>24.511529126213592</v>
      </c>
      <c r="I79" s="749">
        <v>6967</v>
      </c>
      <c r="J79" s="756">
        <v>21.137742718446603</v>
      </c>
      <c r="K79" s="749">
        <v>2438</v>
      </c>
      <c r="L79" s="170">
        <v>7.3968446601941755</v>
      </c>
      <c r="M79" s="142"/>
      <c r="N79" s="142"/>
      <c r="O79" s="185"/>
      <c r="P79" s="186"/>
      <c r="Q79" s="186"/>
      <c r="R79" s="186"/>
      <c r="S79" s="186"/>
      <c r="T79" s="186"/>
      <c r="U79" s="186"/>
      <c r="V79" s="186"/>
      <c r="W79" s="584"/>
      <c r="X79" s="584"/>
      <c r="Z79" s="584"/>
      <c r="AA79" s="584"/>
      <c r="AB79" s="584"/>
      <c r="AC79" s="584"/>
      <c r="AD79" s="584"/>
      <c r="AE79" s="584"/>
      <c r="AF79" s="584"/>
      <c r="AG79" s="584"/>
      <c r="AH79" s="584"/>
      <c r="AI79" s="584"/>
    </row>
    <row r="80" spans="1:35" ht="14.85" customHeight="1">
      <c r="A80" s="150" t="s">
        <v>95</v>
      </c>
      <c r="B80" s="12">
        <v>6708</v>
      </c>
      <c r="C80" s="748">
        <v>1929</v>
      </c>
      <c r="D80" s="755">
        <v>28.756708407871201</v>
      </c>
      <c r="E80" s="748">
        <v>1443</v>
      </c>
      <c r="F80" s="755">
        <v>21.511627906976745</v>
      </c>
      <c r="G80" s="748">
        <v>1579</v>
      </c>
      <c r="H80" s="755">
        <v>23.539057841383425</v>
      </c>
      <c r="I80" s="748">
        <v>1265</v>
      </c>
      <c r="J80" s="755">
        <v>18.858079904591531</v>
      </c>
      <c r="K80" s="748">
        <v>492</v>
      </c>
      <c r="L80" s="169">
        <v>7.3345259391771016</v>
      </c>
      <c r="M80" s="142"/>
      <c r="N80" s="142"/>
      <c r="O80" s="185"/>
      <c r="P80" s="186"/>
      <c r="Q80" s="186"/>
      <c r="R80" s="186"/>
      <c r="S80" s="186"/>
      <c r="T80" s="186"/>
      <c r="U80" s="186"/>
      <c r="V80" s="186"/>
      <c r="W80" s="584"/>
      <c r="X80" s="584"/>
      <c r="Z80" s="584"/>
      <c r="AA80" s="584"/>
      <c r="AB80" s="584"/>
      <c r="AC80" s="584"/>
      <c r="AD80" s="584"/>
      <c r="AE80" s="584"/>
      <c r="AF80" s="584"/>
      <c r="AG80" s="584"/>
      <c r="AH80" s="584"/>
      <c r="AI80" s="584"/>
    </row>
    <row r="81" spans="1:35" ht="14.85" customHeight="1">
      <c r="A81" s="151" t="s">
        <v>96</v>
      </c>
      <c r="B81" s="13">
        <v>30191</v>
      </c>
      <c r="C81" s="761">
        <v>5781</v>
      </c>
      <c r="D81" s="756">
        <v>19.148090490543542</v>
      </c>
      <c r="E81" s="749">
        <v>8597</v>
      </c>
      <c r="F81" s="756">
        <v>28.475373455665597</v>
      </c>
      <c r="G81" s="749">
        <v>5995</v>
      </c>
      <c r="H81" s="756">
        <v>19.856910999966878</v>
      </c>
      <c r="I81" s="749">
        <v>7264</v>
      </c>
      <c r="J81" s="756">
        <v>24.060150375939848</v>
      </c>
      <c r="K81" s="749">
        <v>2554</v>
      </c>
      <c r="L81" s="170">
        <v>8.4594746778841383</v>
      </c>
      <c r="M81" s="142"/>
      <c r="N81" s="142"/>
      <c r="O81" s="185"/>
      <c r="P81" s="186"/>
      <c r="Q81" s="186"/>
      <c r="R81" s="186"/>
      <c r="S81" s="186"/>
      <c r="T81" s="186"/>
      <c r="U81" s="186"/>
      <c r="V81" s="186"/>
      <c r="W81" s="584"/>
      <c r="X81" s="584"/>
      <c r="Z81" s="584"/>
      <c r="AA81" s="584"/>
      <c r="AB81" s="584"/>
      <c r="AC81" s="584"/>
      <c r="AD81" s="584"/>
      <c r="AE81" s="584"/>
      <c r="AF81" s="584"/>
      <c r="AG81" s="584"/>
      <c r="AH81" s="584"/>
      <c r="AI81" s="584"/>
    </row>
    <row r="82" spans="1:35" ht="14.85" customHeight="1">
      <c r="A82" s="150" t="s">
        <v>97</v>
      </c>
      <c r="B82" s="12">
        <v>16111</v>
      </c>
      <c r="C82" s="748">
        <v>3288</v>
      </c>
      <c r="D82" s="755">
        <v>20.408416609769723</v>
      </c>
      <c r="E82" s="748">
        <v>3835</v>
      </c>
      <c r="F82" s="755">
        <v>23.803612438706473</v>
      </c>
      <c r="G82" s="748">
        <v>2642</v>
      </c>
      <c r="H82" s="755">
        <v>16.398733784370929</v>
      </c>
      <c r="I82" s="748">
        <v>4595</v>
      </c>
      <c r="J82" s="755">
        <v>28.520886350940351</v>
      </c>
      <c r="K82" s="748">
        <v>1751</v>
      </c>
      <c r="L82" s="169">
        <v>10.868350816212526</v>
      </c>
      <c r="M82" s="142"/>
      <c r="N82" s="142"/>
      <c r="O82" s="185"/>
      <c r="P82" s="186"/>
      <c r="Q82" s="186"/>
      <c r="R82" s="186"/>
      <c r="S82" s="186"/>
      <c r="T82" s="186"/>
      <c r="U82" s="186"/>
      <c r="V82" s="186"/>
      <c r="W82" s="584"/>
      <c r="X82" s="584"/>
      <c r="Z82" s="584"/>
      <c r="AA82" s="584"/>
      <c r="AB82" s="584"/>
      <c r="AC82" s="584"/>
      <c r="AD82" s="584"/>
      <c r="AE82" s="584"/>
      <c r="AF82" s="584"/>
      <c r="AG82" s="584"/>
      <c r="AH82" s="584"/>
      <c r="AI82" s="584"/>
    </row>
    <row r="83" spans="1:35" ht="14.85" customHeight="1">
      <c r="A83" s="151" t="s">
        <v>98</v>
      </c>
      <c r="B83" s="13">
        <v>21039</v>
      </c>
      <c r="C83" s="761">
        <v>4924</v>
      </c>
      <c r="D83" s="756">
        <v>23.404154189837918</v>
      </c>
      <c r="E83" s="749">
        <v>4739</v>
      </c>
      <c r="F83" s="756">
        <v>22.524834830552784</v>
      </c>
      <c r="G83" s="749">
        <v>5099</v>
      </c>
      <c r="H83" s="756">
        <v>24.235942772945481</v>
      </c>
      <c r="I83" s="749">
        <v>4807</v>
      </c>
      <c r="J83" s="756">
        <v>22.848044108560291</v>
      </c>
      <c r="K83" s="749">
        <v>1470</v>
      </c>
      <c r="L83" s="170">
        <v>6.9870240981035225</v>
      </c>
      <c r="M83" s="142"/>
      <c r="N83" s="142"/>
      <c r="O83" s="185"/>
      <c r="P83" s="186"/>
      <c r="Q83" s="186"/>
      <c r="R83" s="186"/>
      <c r="S83" s="186"/>
      <c r="T83" s="186"/>
      <c r="U83" s="186"/>
      <c r="V83" s="186"/>
      <c r="W83" s="584"/>
      <c r="X83" s="584"/>
      <c r="Z83" s="584"/>
      <c r="AA83" s="584"/>
      <c r="AB83" s="584"/>
      <c r="AC83" s="584"/>
      <c r="AD83" s="584"/>
      <c r="AE83" s="584"/>
      <c r="AF83" s="584"/>
      <c r="AG83" s="584"/>
      <c r="AH83" s="584"/>
      <c r="AI83" s="584"/>
    </row>
    <row r="84" spans="1:35" ht="14.85" customHeight="1" thickBot="1">
      <c r="A84" s="152" t="s">
        <v>99</v>
      </c>
      <c r="B84" s="12">
        <v>15609</v>
      </c>
      <c r="C84" s="748">
        <v>3081</v>
      </c>
      <c r="D84" s="755">
        <v>19.738612339035171</v>
      </c>
      <c r="E84" s="748">
        <v>4313</v>
      </c>
      <c r="F84" s="755">
        <v>27.631494650522136</v>
      </c>
      <c r="G84" s="748">
        <v>2509</v>
      </c>
      <c r="H84" s="755">
        <v>16.074059837273367</v>
      </c>
      <c r="I84" s="748">
        <v>4217</v>
      </c>
      <c r="J84" s="755">
        <v>27.016464860016658</v>
      </c>
      <c r="K84" s="748">
        <v>1489</v>
      </c>
      <c r="L84" s="169">
        <v>9.5393683131526679</v>
      </c>
      <c r="M84" s="142"/>
      <c r="N84" s="142"/>
      <c r="O84" s="185"/>
      <c r="P84" s="186"/>
      <c r="Q84" s="186"/>
      <c r="R84" s="186"/>
      <c r="S84" s="186"/>
      <c r="T84" s="186"/>
      <c r="U84" s="186"/>
      <c r="V84" s="186"/>
      <c r="W84" s="584"/>
      <c r="X84" s="584"/>
      <c r="Z84" s="584"/>
      <c r="AA84" s="584"/>
      <c r="AB84" s="584"/>
      <c r="AC84" s="584"/>
      <c r="AD84" s="584"/>
      <c r="AE84" s="584"/>
      <c r="AF84" s="584"/>
      <c r="AG84" s="584"/>
      <c r="AH84" s="584"/>
      <c r="AI84" s="584"/>
    </row>
    <row r="85" spans="1:35" ht="14.85" customHeight="1">
      <c r="A85" s="166" t="s">
        <v>100</v>
      </c>
      <c r="B85" s="15">
        <v>511915</v>
      </c>
      <c r="C85" s="751">
        <v>73804.414502407628</v>
      </c>
      <c r="D85" s="758">
        <v>14.417318207594548</v>
      </c>
      <c r="E85" s="751">
        <v>115965</v>
      </c>
      <c r="F85" s="758">
        <v>22.653174843479874</v>
      </c>
      <c r="G85" s="751">
        <v>116022</v>
      </c>
      <c r="H85" s="758">
        <v>22.664309504507585</v>
      </c>
      <c r="I85" s="751">
        <v>100584</v>
      </c>
      <c r="J85" s="758">
        <v>19.648574470371059</v>
      </c>
      <c r="K85" s="751">
        <v>35876</v>
      </c>
      <c r="L85" s="171">
        <v>7.008194719826534</v>
      </c>
      <c r="M85" s="142"/>
      <c r="N85" s="142"/>
      <c r="O85" s="142"/>
      <c r="P85" s="142"/>
      <c r="Q85" s="142"/>
      <c r="R85" s="142"/>
      <c r="S85" s="142"/>
      <c r="T85" s="142"/>
      <c r="U85" s="549"/>
      <c r="V85" s="549"/>
      <c r="W85" s="584"/>
      <c r="X85" s="584"/>
      <c r="Z85" s="584"/>
      <c r="AA85" s="584"/>
      <c r="AB85" s="584"/>
      <c r="AC85" s="584"/>
      <c r="AD85" s="584"/>
      <c r="AE85" s="584"/>
      <c r="AF85" s="584"/>
      <c r="AG85" s="584"/>
      <c r="AH85" s="584"/>
      <c r="AI85" s="584"/>
    </row>
    <row r="86" spans="1:35" ht="14.85" customHeight="1">
      <c r="A86" s="166" t="s">
        <v>101</v>
      </c>
      <c r="B86" s="16">
        <v>125715</v>
      </c>
      <c r="C86" s="752">
        <v>24993</v>
      </c>
      <c r="D86" s="759">
        <v>19.880682496122184</v>
      </c>
      <c r="E86" s="752">
        <v>35078</v>
      </c>
      <c r="F86" s="759">
        <v>27.90279600684087</v>
      </c>
      <c r="G86" s="752">
        <v>23755</v>
      </c>
      <c r="H86" s="759">
        <v>18.895915364117251</v>
      </c>
      <c r="I86" s="752">
        <v>31085</v>
      </c>
      <c r="J86" s="759">
        <v>24.72656405361333</v>
      </c>
      <c r="K86" s="752">
        <v>10804</v>
      </c>
      <c r="L86" s="172">
        <v>8.5940420793063677</v>
      </c>
      <c r="M86" s="142"/>
      <c r="N86" s="142"/>
      <c r="O86" s="142"/>
      <c r="P86" s="142"/>
      <c r="Q86" s="142"/>
      <c r="R86" s="142"/>
      <c r="S86" s="142"/>
      <c r="T86" s="142"/>
      <c r="U86" s="549"/>
      <c r="V86" s="549"/>
      <c r="W86" s="584"/>
      <c r="X86" s="584"/>
      <c r="Z86" s="584"/>
      <c r="AA86" s="584"/>
      <c r="AB86" s="584"/>
      <c r="AC86" s="584"/>
      <c r="AD86" s="584"/>
      <c r="AE86" s="584"/>
      <c r="AF86" s="584"/>
      <c r="AG86" s="584"/>
      <c r="AH86" s="584"/>
      <c r="AI86" s="584"/>
    </row>
    <row r="87" spans="1:35" ht="14.85" customHeight="1">
      <c r="A87" s="167" t="s">
        <v>102</v>
      </c>
      <c r="B87" s="156">
        <v>637630</v>
      </c>
      <c r="C87" s="753">
        <v>168461</v>
      </c>
      <c r="D87" s="760">
        <v>26.419867321173722</v>
      </c>
      <c r="E87" s="753">
        <v>151043</v>
      </c>
      <c r="F87" s="760">
        <v>23.688189075168985</v>
      </c>
      <c r="G87" s="753">
        <v>139777</v>
      </c>
      <c r="H87" s="760">
        <v>21.9213336888164</v>
      </c>
      <c r="I87" s="753">
        <v>131669</v>
      </c>
      <c r="J87" s="760">
        <v>20.649749854931542</v>
      </c>
      <c r="K87" s="753">
        <v>46680</v>
      </c>
      <c r="L87" s="173">
        <v>7.3208600599093527</v>
      </c>
      <c r="M87" s="142"/>
      <c r="N87" s="142"/>
      <c r="O87" s="185"/>
      <c r="P87" s="185"/>
      <c r="Q87" s="185"/>
      <c r="R87" s="185"/>
      <c r="S87" s="185"/>
      <c r="T87" s="185"/>
      <c r="U87" s="185"/>
      <c r="V87" s="185"/>
      <c r="W87" s="584"/>
      <c r="X87" s="584"/>
      <c r="Z87" s="584"/>
      <c r="AA87" s="584"/>
      <c r="AB87" s="584"/>
      <c r="AC87" s="584"/>
      <c r="AD87" s="584"/>
      <c r="AE87" s="584"/>
      <c r="AF87" s="584"/>
      <c r="AG87" s="584"/>
      <c r="AH87" s="584"/>
      <c r="AI87" s="584"/>
    </row>
    <row r="88" spans="1:35" ht="14.85" customHeight="1">
      <c r="A88" s="1045" t="s">
        <v>731</v>
      </c>
      <c r="B88" s="1045"/>
      <c r="C88" s="1045"/>
      <c r="D88" s="1045"/>
      <c r="E88" s="1045"/>
      <c r="F88" s="1045"/>
      <c r="G88" s="1045"/>
      <c r="H88" s="1045"/>
      <c r="I88" s="1045"/>
      <c r="J88" s="1045"/>
      <c r="K88" s="1045"/>
      <c r="L88" s="1045"/>
      <c r="M88" s="142"/>
      <c r="N88" s="142"/>
      <c r="O88" s="142"/>
      <c r="P88" s="142"/>
      <c r="Q88" s="142"/>
      <c r="R88" s="142"/>
      <c r="S88" s="142"/>
      <c r="T88" s="142"/>
      <c r="U88" s="549"/>
      <c r="V88" s="549"/>
    </row>
    <row r="89" spans="1:35" s="672" customFormat="1" ht="14.85" customHeight="1">
      <c r="A89" s="1047" t="s">
        <v>578</v>
      </c>
      <c r="B89" s="1047"/>
      <c r="C89" s="1047"/>
      <c r="D89" s="1047"/>
      <c r="E89" s="1047"/>
      <c r="F89" s="1047"/>
      <c r="G89" s="1047"/>
      <c r="H89" s="1047"/>
      <c r="I89" s="1047"/>
      <c r="J89" s="1047"/>
      <c r="K89" s="1047"/>
      <c r="L89" s="1047"/>
      <c r="M89" s="671"/>
      <c r="N89" s="671"/>
      <c r="O89" s="671"/>
      <c r="P89" s="671"/>
      <c r="Q89" s="671"/>
      <c r="R89" s="671"/>
      <c r="S89" s="671"/>
      <c r="T89" s="671"/>
      <c r="U89" s="549"/>
      <c r="V89" s="549"/>
    </row>
    <row r="90" spans="1:35" ht="24" customHeight="1">
      <c r="A90" s="1047" t="s">
        <v>725</v>
      </c>
      <c r="B90" s="1047"/>
      <c r="C90" s="1047"/>
      <c r="D90" s="1047"/>
      <c r="E90" s="1047"/>
      <c r="F90" s="1047"/>
      <c r="G90" s="1047"/>
      <c r="H90" s="1047"/>
      <c r="I90" s="1047"/>
      <c r="J90" s="1047"/>
      <c r="K90" s="1047"/>
      <c r="L90" s="1047"/>
      <c r="M90" s="142"/>
      <c r="N90" s="142"/>
      <c r="O90" s="142"/>
      <c r="P90" s="142"/>
      <c r="Q90" s="142"/>
      <c r="R90" s="142"/>
      <c r="S90" s="142"/>
      <c r="T90" s="142"/>
      <c r="U90" s="549"/>
      <c r="V90" s="549"/>
    </row>
    <row r="91" spans="1:35" ht="14.85" customHeight="1">
      <c r="A91" s="138"/>
      <c r="B91" s="138"/>
      <c r="C91" s="138"/>
      <c r="D91" s="138"/>
      <c r="E91" s="138"/>
      <c r="F91" s="138"/>
      <c r="G91" s="138"/>
      <c r="H91" s="138"/>
      <c r="I91" s="138"/>
      <c r="J91" s="138"/>
      <c r="K91" s="138"/>
      <c r="L91" s="138"/>
      <c r="M91" s="142"/>
      <c r="N91" s="142"/>
      <c r="O91" s="142"/>
      <c r="P91" s="142"/>
      <c r="Q91" s="142"/>
      <c r="R91" s="142"/>
      <c r="S91" s="142"/>
      <c r="T91" s="142"/>
      <c r="U91" s="549"/>
      <c r="V91" s="549"/>
    </row>
    <row r="92" spans="1:35" ht="23.45" customHeight="1">
      <c r="A92" s="1040">
        <v>2019</v>
      </c>
      <c r="B92" s="1040"/>
      <c r="C92" s="1040"/>
      <c r="D92" s="1040"/>
      <c r="E92" s="1040"/>
      <c r="F92" s="1040"/>
      <c r="G92" s="1040"/>
      <c r="H92" s="1040"/>
      <c r="I92" s="1040"/>
      <c r="J92" s="1040"/>
      <c r="K92" s="1040"/>
      <c r="L92" s="1040"/>
      <c r="M92" s="142"/>
      <c r="N92" s="142"/>
      <c r="O92" s="142"/>
      <c r="P92" s="142"/>
      <c r="Q92" s="142"/>
      <c r="R92" s="142"/>
      <c r="S92" s="142"/>
      <c r="T92" s="142"/>
      <c r="U92" s="142"/>
      <c r="V92" s="142"/>
    </row>
    <row r="94" spans="1:35" ht="14.85" customHeight="1">
      <c r="A94" s="1065" t="s">
        <v>813</v>
      </c>
      <c r="B94" s="1065"/>
      <c r="C94" s="1065"/>
      <c r="D94" s="1065"/>
      <c r="E94" s="1065"/>
      <c r="F94" s="1065"/>
      <c r="G94" s="1065"/>
      <c r="H94" s="1065"/>
      <c r="I94" s="1065"/>
      <c r="J94" s="1065"/>
      <c r="K94" s="1065"/>
      <c r="L94" s="1065"/>
      <c r="M94" s="142"/>
      <c r="N94" s="142"/>
      <c r="O94" s="142"/>
      <c r="P94" s="142"/>
      <c r="Q94" s="142"/>
      <c r="R94" s="142"/>
      <c r="S94" s="142"/>
      <c r="T94" s="142"/>
      <c r="U94" s="549"/>
      <c r="V94" s="549"/>
    </row>
    <row r="95" spans="1:35" ht="14.85" customHeight="1">
      <c r="A95" s="1081" t="s">
        <v>311</v>
      </c>
      <c r="B95" s="1094" t="s">
        <v>312</v>
      </c>
      <c r="C95" s="1096" t="s">
        <v>314</v>
      </c>
      <c r="D95" s="1097"/>
      <c r="E95" s="1097"/>
      <c r="F95" s="1097"/>
      <c r="G95" s="1097"/>
      <c r="H95" s="1097"/>
      <c r="I95" s="1097"/>
      <c r="J95" s="1097"/>
      <c r="K95" s="1097"/>
      <c r="L95" s="1098"/>
      <c r="M95" s="142"/>
      <c r="N95" s="142"/>
      <c r="O95" s="142"/>
      <c r="P95" s="142"/>
      <c r="Q95" s="142"/>
      <c r="R95" s="142"/>
      <c r="S95" s="142"/>
      <c r="T95" s="142"/>
      <c r="U95" s="549"/>
      <c r="V95" s="549"/>
    </row>
    <row r="96" spans="1:35" ht="14.85" customHeight="1">
      <c r="A96" s="1082"/>
      <c r="B96" s="1095"/>
      <c r="C96" s="1099" t="s">
        <v>321</v>
      </c>
      <c r="D96" s="1100"/>
      <c r="E96" s="1099" t="s">
        <v>326</v>
      </c>
      <c r="F96" s="1100"/>
      <c r="G96" s="1099" t="s">
        <v>327</v>
      </c>
      <c r="H96" s="1100"/>
      <c r="I96" s="1099" t="s">
        <v>330</v>
      </c>
      <c r="J96" s="1100"/>
      <c r="K96" s="1102" t="s">
        <v>331</v>
      </c>
      <c r="L96" s="1103"/>
      <c r="M96" s="142"/>
      <c r="N96" s="142"/>
      <c r="O96" s="142"/>
      <c r="P96" s="142"/>
      <c r="Q96" s="142"/>
      <c r="R96" s="142"/>
      <c r="S96" s="142"/>
      <c r="T96" s="142"/>
      <c r="U96" s="549"/>
      <c r="V96" s="549"/>
    </row>
    <row r="97" spans="1:35" ht="14.85" customHeight="1" thickBot="1">
      <c r="A97" s="1083"/>
      <c r="B97" s="733" t="s">
        <v>313</v>
      </c>
      <c r="C97" s="734" t="s">
        <v>313</v>
      </c>
      <c r="D97" s="735" t="s">
        <v>317</v>
      </c>
      <c r="E97" s="736" t="s">
        <v>313</v>
      </c>
      <c r="F97" s="737" t="s">
        <v>317</v>
      </c>
      <c r="G97" s="738" t="s">
        <v>313</v>
      </c>
      <c r="H97" s="739" t="s">
        <v>317</v>
      </c>
      <c r="I97" s="745" t="s">
        <v>313</v>
      </c>
      <c r="J97" s="739" t="s">
        <v>317</v>
      </c>
      <c r="K97" s="740" t="s">
        <v>313</v>
      </c>
      <c r="L97" s="741" t="s">
        <v>317</v>
      </c>
      <c r="M97" s="142"/>
      <c r="N97" s="142"/>
      <c r="O97" s="142"/>
      <c r="P97" s="142"/>
      <c r="Q97" s="142"/>
      <c r="R97" s="142"/>
      <c r="S97" s="142"/>
      <c r="T97" s="142"/>
      <c r="U97" s="549"/>
      <c r="V97" s="549"/>
    </row>
    <row r="98" spans="1:35" ht="14.85" customHeight="1">
      <c r="A98" s="149" t="s">
        <v>84</v>
      </c>
      <c r="B98" s="11">
        <v>92336</v>
      </c>
      <c r="C98" s="747">
        <v>27682</v>
      </c>
      <c r="D98" s="754">
        <v>29.979639577196327</v>
      </c>
      <c r="E98" s="747">
        <v>19791</v>
      </c>
      <c r="F98" s="754">
        <v>21.433677005718245</v>
      </c>
      <c r="G98" s="747">
        <v>20426</v>
      </c>
      <c r="H98" s="754">
        <v>22.12138277594871</v>
      </c>
      <c r="I98" s="747">
        <v>18544</v>
      </c>
      <c r="J98" s="754">
        <v>20.083174493155433</v>
      </c>
      <c r="K98" s="747">
        <v>5893</v>
      </c>
      <c r="L98" s="168">
        <v>6.3821261479812863</v>
      </c>
      <c r="M98" s="186"/>
      <c r="N98" s="185"/>
      <c r="O98" s="185"/>
      <c r="P98" s="186"/>
      <c r="Q98" s="185"/>
      <c r="R98" s="185"/>
      <c r="S98" s="185"/>
      <c r="T98" s="185"/>
      <c r="U98" s="551"/>
      <c r="V98" s="551"/>
      <c r="W98" s="584"/>
      <c r="X98" s="584"/>
      <c r="Z98" s="584"/>
      <c r="AA98" s="584"/>
      <c r="AB98" s="584"/>
      <c r="AC98" s="584"/>
      <c r="AD98" s="584"/>
      <c r="AE98" s="584"/>
      <c r="AF98" s="584"/>
      <c r="AG98" s="584"/>
      <c r="AH98" s="584"/>
      <c r="AI98" s="584"/>
    </row>
    <row r="99" spans="1:35" ht="14.85" customHeight="1">
      <c r="A99" s="150" t="s">
        <v>85</v>
      </c>
      <c r="B99" s="12">
        <v>91903</v>
      </c>
      <c r="C99" s="748">
        <v>28645</v>
      </c>
      <c r="D99" s="755">
        <v>31.168732250307389</v>
      </c>
      <c r="E99" s="748">
        <v>21399</v>
      </c>
      <c r="F99" s="755">
        <v>23.284332393937085</v>
      </c>
      <c r="G99" s="748">
        <v>20842</v>
      </c>
      <c r="H99" s="755">
        <v>22.678258598739976</v>
      </c>
      <c r="I99" s="748">
        <v>15638</v>
      </c>
      <c r="J99" s="755">
        <v>17.015766623505218</v>
      </c>
      <c r="K99" s="748">
        <v>5379</v>
      </c>
      <c r="L99" s="169">
        <v>5.8529101335103313</v>
      </c>
      <c r="M99" s="186"/>
      <c r="N99" s="185"/>
      <c r="O99" s="185"/>
      <c r="P99" s="186"/>
      <c r="Q99" s="185"/>
      <c r="R99" s="185"/>
      <c r="S99" s="185"/>
      <c r="T99" s="185"/>
      <c r="U99" s="551"/>
      <c r="V99" s="551"/>
      <c r="W99" s="584"/>
      <c r="X99" s="584"/>
      <c r="Z99" s="584"/>
      <c r="AA99" s="584"/>
      <c r="AB99" s="584"/>
      <c r="AC99" s="584"/>
      <c r="AD99" s="584"/>
      <c r="AE99" s="584"/>
      <c r="AF99" s="584"/>
      <c r="AG99" s="584"/>
      <c r="AH99" s="584"/>
      <c r="AI99" s="584"/>
    </row>
    <row r="100" spans="1:35" ht="14.85" customHeight="1">
      <c r="A100" s="151" t="s">
        <v>86</v>
      </c>
      <c r="B100" s="13">
        <v>32558</v>
      </c>
      <c r="C100" s="761">
        <v>7163</v>
      </c>
      <c r="D100" s="756">
        <v>22.000737146016341</v>
      </c>
      <c r="E100" s="749">
        <v>9330</v>
      </c>
      <c r="F100" s="756">
        <v>28.656551385220226</v>
      </c>
      <c r="G100" s="749">
        <v>6657</v>
      </c>
      <c r="H100" s="756">
        <v>20.446587628232692</v>
      </c>
      <c r="I100" s="749">
        <v>7265</v>
      </c>
      <c r="J100" s="756">
        <v>22.314024202960869</v>
      </c>
      <c r="K100" s="749">
        <v>2143</v>
      </c>
      <c r="L100" s="170">
        <v>6.5820996375698755</v>
      </c>
      <c r="M100" s="186"/>
      <c r="N100" s="185"/>
      <c r="O100" s="185"/>
      <c r="P100" s="186"/>
      <c r="Q100" s="185"/>
      <c r="R100" s="185"/>
      <c r="S100" s="185"/>
      <c r="T100" s="185"/>
      <c r="U100" s="551"/>
      <c r="V100" s="551"/>
      <c r="W100" s="584"/>
      <c r="X100" s="584"/>
      <c r="Z100" s="584"/>
      <c r="AA100" s="584"/>
      <c r="AB100" s="584"/>
      <c r="AC100" s="584"/>
      <c r="AD100" s="584"/>
      <c r="AE100" s="584"/>
      <c r="AF100" s="584"/>
      <c r="AG100" s="584"/>
      <c r="AH100" s="584"/>
      <c r="AI100" s="584"/>
    </row>
    <row r="101" spans="1:35" ht="14.85" customHeight="1">
      <c r="A101" s="150" t="s">
        <v>87</v>
      </c>
      <c r="B101" s="12">
        <v>17494</v>
      </c>
      <c r="C101" s="748">
        <v>3202</v>
      </c>
      <c r="D101" s="755">
        <v>18.303418314850806</v>
      </c>
      <c r="E101" s="748">
        <v>4754</v>
      </c>
      <c r="F101" s="755">
        <v>27.175031439350633</v>
      </c>
      <c r="G101" s="748">
        <v>3506</v>
      </c>
      <c r="H101" s="755">
        <v>20.041156968103348</v>
      </c>
      <c r="I101" s="748">
        <v>4504</v>
      </c>
      <c r="J101" s="755">
        <v>25.745970046873211</v>
      </c>
      <c r="K101" s="748">
        <v>1528</v>
      </c>
      <c r="L101" s="169">
        <v>8.7344232308219958</v>
      </c>
      <c r="M101" s="186"/>
      <c r="N101" s="185"/>
      <c r="O101" s="185"/>
      <c r="P101" s="186"/>
      <c r="Q101" s="185"/>
      <c r="R101" s="185"/>
      <c r="S101" s="185"/>
      <c r="T101" s="185"/>
      <c r="U101" s="551"/>
      <c r="V101" s="551"/>
      <c r="W101" s="584"/>
      <c r="X101" s="584"/>
      <c r="Z101" s="584"/>
      <c r="AA101" s="584"/>
      <c r="AB101" s="584"/>
      <c r="AC101" s="584"/>
      <c r="AD101" s="584"/>
      <c r="AE101" s="584"/>
      <c r="AF101" s="584"/>
      <c r="AG101" s="584"/>
      <c r="AH101" s="584"/>
      <c r="AI101" s="584"/>
    </row>
    <row r="102" spans="1:35" ht="14.85" customHeight="1">
      <c r="A102" s="151" t="s">
        <v>88</v>
      </c>
      <c r="B102" s="13">
        <v>5314</v>
      </c>
      <c r="C102" s="761">
        <v>1293</v>
      </c>
      <c r="D102" s="756">
        <v>24.331953330824238</v>
      </c>
      <c r="E102" s="749">
        <v>1395</v>
      </c>
      <c r="F102" s="756">
        <v>26.251411366202483</v>
      </c>
      <c r="G102" s="749">
        <v>1117</v>
      </c>
      <c r="H102" s="756">
        <v>21.019947308995107</v>
      </c>
      <c r="I102" s="749">
        <v>1090</v>
      </c>
      <c r="J102" s="756">
        <v>20.511855476100866</v>
      </c>
      <c r="K102" s="749">
        <v>419</v>
      </c>
      <c r="L102" s="170">
        <v>7.8848325178773049</v>
      </c>
      <c r="M102" s="186"/>
      <c r="N102" s="185"/>
      <c r="O102" s="185"/>
      <c r="P102" s="186"/>
      <c r="Q102" s="185"/>
      <c r="R102" s="185"/>
      <c r="S102" s="185"/>
      <c r="T102" s="185"/>
      <c r="U102" s="551"/>
      <c r="V102" s="551"/>
      <c r="W102" s="584"/>
      <c r="X102" s="584"/>
      <c r="Z102" s="584"/>
      <c r="AA102" s="584"/>
      <c r="AB102" s="584"/>
      <c r="AC102" s="584"/>
      <c r="AD102" s="584"/>
      <c r="AE102" s="584"/>
      <c r="AF102" s="584"/>
      <c r="AG102" s="584"/>
      <c r="AH102" s="584"/>
      <c r="AI102" s="584"/>
    </row>
    <row r="103" spans="1:35" ht="14.85" customHeight="1">
      <c r="A103" s="150" t="s">
        <v>89</v>
      </c>
      <c r="B103" s="12">
        <v>16590</v>
      </c>
      <c r="C103" s="748">
        <v>4735</v>
      </c>
      <c r="D103" s="755">
        <v>28.541289933694998</v>
      </c>
      <c r="E103" s="748">
        <v>4699</v>
      </c>
      <c r="F103" s="755">
        <v>28.324291742013262</v>
      </c>
      <c r="G103" s="748">
        <v>3263</v>
      </c>
      <c r="H103" s="755">
        <v>19.668474984930683</v>
      </c>
      <c r="I103" s="748">
        <v>2849</v>
      </c>
      <c r="J103" s="755">
        <v>17.172995780590718</v>
      </c>
      <c r="K103" s="748">
        <v>1044</v>
      </c>
      <c r="L103" s="169">
        <v>6.2929475587703436</v>
      </c>
      <c r="M103" s="186"/>
      <c r="N103" s="185"/>
      <c r="O103" s="185"/>
      <c r="P103" s="186"/>
      <c r="Q103" s="185"/>
      <c r="R103" s="185"/>
      <c r="S103" s="185"/>
      <c r="T103" s="185"/>
      <c r="U103" s="551"/>
      <c r="V103" s="551"/>
      <c r="W103" s="584"/>
      <c r="X103" s="584"/>
      <c r="Z103" s="584"/>
      <c r="AA103" s="584"/>
      <c r="AB103" s="584"/>
      <c r="AC103" s="584"/>
      <c r="AD103" s="584"/>
      <c r="AE103" s="584"/>
      <c r="AF103" s="584"/>
      <c r="AG103" s="584"/>
      <c r="AH103" s="584"/>
      <c r="AI103" s="584"/>
    </row>
    <row r="104" spans="1:35" ht="14.85" customHeight="1">
      <c r="A104" s="151" t="s">
        <v>90</v>
      </c>
      <c r="B104" s="13">
        <v>49481</v>
      </c>
      <c r="C104" s="761">
        <v>12883</v>
      </c>
      <c r="D104" s="756">
        <v>26.036256340817687</v>
      </c>
      <c r="E104" s="749">
        <v>11428</v>
      </c>
      <c r="F104" s="756">
        <v>23.095733715971786</v>
      </c>
      <c r="G104" s="749">
        <v>10828</v>
      </c>
      <c r="H104" s="756">
        <v>21.883147066550798</v>
      </c>
      <c r="I104" s="749">
        <v>10709</v>
      </c>
      <c r="J104" s="756">
        <v>21.642650714415634</v>
      </c>
      <c r="K104" s="749">
        <v>3633</v>
      </c>
      <c r="L104" s="170">
        <v>7.3422121622440937</v>
      </c>
      <c r="M104" s="186"/>
      <c r="N104" s="185"/>
      <c r="O104" s="185"/>
      <c r="P104" s="186"/>
      <c r="Q104" s="185"/>
      <c r="R104" s="185"/>
      <c r="S104" s="185"/>
      <c r="T104" s="185"/>
      <c r="U104" s="551"/>
      <c r="V104" s="551"/>
      <c r="W104" s="584"/>
      <c r="X104" s="584"/>
      <c r="Z104" s="584"/>
      <c r="AA104" s="584"/>
      <c r="AB104" s="584"/>
      <c r="AC104" s="584"/>
      <c r="AD104" s="584"/>
      <c r="AE104" s="584"/>
      <c r="AF104" s="584"/>
      <c r="AG104" s="584"/>
      <c r="AH104" s="584"/>
      <c r="AI104" s="584"/>
    </row>
    <row r="105" spans="1:35" ht="14.85" customHeight="1">
      <c r="A105" s="150" t="s">
        <v>91</v>
      </c>
      <c r="B105" s="12">
        <v>10852</v>
      </c>
      <c r="C105" s="748">
        <v>1973</v>
      </c>
      <c r="D105" s="755">
        <v>18.180980464430519</v>
      </c>
      <c r="E105" s="748">
        <v>2738</v>
      </c>
      <c r="F105" s="755">
        <v>25.230372281607078</v>
      </c>
      <c r="G105" s="748">
        <v>2075</v>
      </c>
      <c r="H105" s="755">
        <v>19.120899373387392</v>
      </c>
      <c r="I105" s="748">
        <v>2924</v>
      </c>
      <c r="J105" s="755">
        <v>26.94434205676373</v>
      </c>
      <c r="K105" s="748">
        <v>1142</v>
      </c>
      <c r="L105" s="169">
        <v>10.523405823811279</v>
      </c>
      <c r="M105" s="186"/>
      <c r="N105" s="185"/>
      <c r="O105" s="185"/>
      <c r="P105" s="186"/>
      <c r="Q105" s="185"/>
      <c r="R105" s="185"/>
      <c r="S105" s="185"/>
      <c r="T105" s="185"/>
      <c r="U105" s="551"/>
      <c r="V105" s="551"/>
      <c r="W105" s="584"/>
      <c r="X105" s="584"/>
      <c r="Z105" s="584"/>
      <c r="AA105" s="584"/>
      <c r="AB105" s="584"/>
      <c r="AC105" s="584"/>
      <c r="AD105" s="584"/>
      <c r="AE105" s="584"/>
      <c r="AF105" s="584"/>
      <c r="AG105" s="584"/>
      <c r="AH105" s="584"/>
      <c r="AI105" s="584"/>
    </row>
    <row r="106" spans="1:35" ht="14.85" customHeight="1">
      <c r="A106" s="151" t="s">
        <v>92</v>
      </c>
      <c r="B106" s="13">
        <v>55097</v>
      </c>
      <c r="C106" s="761">
        <v>14423</v>
      </c>
      <c r="D106" s="756">
        <v>26.177468827703869</v>
      </c>
      <c r="E106" s="749">
        <v>12176</v>
      </c>
      <c r="F106" s="756">
        <v>22.099206853367697</v>
      </c>
      <c r="G106" s="749">
        <v>12506</v>
      </c>
      <c r="H106" s="756">
        <v>22.698150534511861</v>
      </c>
      <c r="I106" s="749">
        <v>12167</v>
      </c>
      <c r="J106" s="756">
        <v>22.08287202570013</v>
      </c>
      <c r="K106" s="749">
        <v>3825</v>
      </c>
      <c r="L106" s="170">
        <v>6.9423017587164457</v>
      </c>
      <c r="M106" s="186"/>
      <c r="N106" s="185"/>
      <c r="O106" s="185"/>
      <c r="P106" s="186"/>
      <c r="Q106" s="185"/>
      <c r="R106" s="185"/>
      <c r="S106" s="185"/>
      <c r="T106" s="185"/>
      <c r="U106" s="551"/>
      <c r="V106" s="551"/>
      <c r="W106" s="584"/>
      <c r="X106" s="584"/>
      <c r="Z106" s="584"/>
      <c r="AA106" s="584"/>
      <c r="AB106" s="584"/>
      <c r="AC106" s="584"/>
      <c r="AD106" s="584"/>
      <c r="AE106" s="584"/>
      <c r="AF106" s="584"/>
      <c r="AG106" s="584"/>
      <c r="AH106" s="584"/>
      <c r="AI106" s="584"/>
    </row>
    <row r="107" spans="1:35" ht="14.85" customHeight="1">
      <c r="A107" s="150" t="s">
        <v>93</v>
      </c>
      <c r="B107" s="12">
        <v>119264</v>
      </c>
      <c r="C107" s="748">
        <v>31800</v>
      </c>
      <c r="D107" s="755">
        <v>26.663536356318758</v>
      </c>
      <c r="E107" s="748">
        <v>26333</v>
      </c>
      <c r="F107" s="755">
        <v>22.079588140595654</v>
      </c>
      <c r="G107" s="748">
        <v>27314</v>
      </c>
      <c r="H107" s="755">
        <v>22.902133082908506</v>
      </c>
      <c r="I107" s="748">
        <v>25106</v>
      </c>
      <c r="J107" s="755">
        <v>21.05077810571505</v>
      </c>
      <c r="K107" s="748">
        <v>8711</v>
      </c>
      <c r="L107" s="169">
        <v>7.3039643144620348</v>
      </c>
      <c r="M107" s="186"/>
      <c r="N107" s="185"/>
      <c r="O107" s="185"/>
      <c r="P107" s="186"/>
      <c r="Q107" s="185"/>
      <c r="R107" s="185"/>
      <c r="S107" s="185"/>
      <c r="T107" s="185"/>
      <c r="U107" s="551"/>
      <c r="V107" s="551"/>
      <c r="W107" s="584"/>
      <c r="X107" s="584"/>
      <c r="Z107" s="584"/>
      <c r="AA107" s="584"/>
      <c r="AB107" s="584"/>
      <c r="AC107" s="584"/>
      <c r="AD107" s="584"/>
      <c r="AE107" s="584"/>
      <c r="AF107" s="584"/>
      <c r="AG107" s="584"/>
      <c r="AH107" s="584"/>
      <c r="AI107" s="584"/>
    </row>
    <row r="108" spans="1:35" ht="14.85" customHeight="1">
      <c r="A108" s="151" t="s">
        <v>94</v>
      </c>
      <c r="B108" s="13">
        <v>31758</v>
      </c>
      <c r="C108" s="761">
        <v>7702</v>
      </c>
      <c r="D108" s="756">
        <v>24.252156936834812</v>
      </c>
      <c r="E108" s="749">
        <v>7211</v>
      </c>
      <c r="F108" s="756">
        <v>22.70608980414384</v>
      </c>
      <c r="G108" s="749">
        <v>7719</v>
      </c>
      <c r="H108" s="756">
        <v>24.305686756092953</v>
      </c>
      <c r="I108" s="749">
        <v>6858</v>
      </c>
      <c r="J108" s="756">
        <v>21.594558851313057</v>
      </c>
      <c r="K108" s="749">
        <v>2268</v>
      </c>
      <c r="L108" s="170">
        <v>7.1415076516153402</v>
      </c>
      <c r="M108" s="186"/>
      <c r="N108" s="185"/>
      <c r="O108" s="185"/>
      <c r="P108" s="186"/>
      <c r="Q108" s="185"/>
      <c r="R108" s="185"/>
      <c r="S108" s="185"/>
      <c r="T108" s="185"/>
      <c r="U108" s="551"/>
      <c r="V108" s="551"/>
      <c r="W108" s="584"/>
      <c r="X108" s="584"/>
      <c r="Z108" s="584"/>
      <c r="AA108" s="584"/>
      <c r="AB108" s="584"/>
      <c r="AC108" s="584"/>
      <c r="AD108" s="584"/>
      <c r="AE108" s="584"/>
      <c r="AF108" s="584"/>
      <c r="AG108" s="584"/>
      <c r="AH108" s="584"/>
      <c r="AI108" s="584"/>
    </row>
    <row r="109" spans="1:35" ht="14.85" customHeight="1">
      <c r="A109" s="150" t="s">
        <v>95</v>
      </c>
      <c r="B109" s="12">
        <v>6544</v>
      </c>
      <c r="C109" s="748">
        <v>1885</v>
      </c>
      <c r="D109" s="755">
        <v>28.805012224938874</v>
      </c>
      <c r="E109" s="748">
        <v>1452</v>
      </c>
      <c r="F109" s="755">
        <v>22.188264058679707</v>
      </c>
      <c r="G109" s="748">
        <v>1468</v>
      </c>
      <c r="H109" s="755">
        <v>22.43276283618582</v>
      </c>
      <c r="I109" s="748">
        <v>1294</v>
      </c>
      <c r="J109" s="755">
        <v>19.773838630806846</v>
      </c>
      <c r="K109" s="748">
        <v>445</v>
      </c>
      <c r="L109" s="169">
        <v>6.8001222493887532</v>
      </c>
      <c r="M109" s="186"/>
      <c r="N109" s="185"/>
      <c r="O109" s="185"/>
      <c r="P109" s="186"/>
      <c r="Q109" s="185"/>
      <c r="R109" s="185"/>
      <c r="S109" s="185"/>
      <c r="T109" s="185"/>
      <c r="U109" s="551"/>
      <c r="V109" s="551"/>
      <c r="W109" s="584"/>
      <c r="X109" s="584"/>
      <c r="Z109" s="584"/>
      <c r="AA109" s="584"/>
      <c r="AB109" s="584"/>
      <c r="AC109" s="584"/>
      <c r="AD109" s="584"/>
      <c r="AE109" s="584"/>
      <c r="AF109" s="584"/>
      <c r="AG109" s="584"/>
      <c r="AH109" s="584"/>
      <c r="AI109" s="584"/>
    </row>
    <row r="110" spans="1:35" ht="14.85" customHeight="1">
      <c r="A110" s="151" t="s">
        <v>96</v>
      </c>
      <c r="B110" s="13">
        <v>28820</v>
      </c>
      <c r="C110" s="761">
        <v>5557</v>
      </c>
      <c r="D110" s="756">
        <v>19.281748785565579</v>
      </c>
      <c r="E110" s="749">
        <v>7534</v>
      </c>
      <c r="F110" s="756">
        <v>26.141568355308813</v>
      </c>
      <c r="G110" s="749">
        <v>6013</v>
      </c>
      <c r="H110" s="756">
        <v>20.863983344899374</v>
      </c>
      <c r="I110" s="749">
        <v>7234</v>
      </c>
      <c r="J110" s="756">
        <v>25.100624566273421</v>
      </c>
      <c r="K110" s="749">
        <v>2482</v>
      </c>
      <c r="L110" s="170">
        <v>8.6120749479528111</v>
      </c>
      <c r="M110" s="186"/>
      <c r="N110" s="185"/>
      <c r="O110" s="185"/>
      <c r="P110" s="186"/>
      <c r="Q110" s="185"/>
      <c r="R110" s="185"/>
      <c r="S110" s="185"/>
      <c r="T110" s="185"/>
      <c r="U110" s="551"/>
      <c r="V110" s="551"/>
      <c r="W110" s="584"/>
      <c r="X110" s="584"/>
      <c r="Z110" s="584"/>
      <c r="AA110" s="584"/>
      <c r="AB110" s="584"/>
      <c r="AC110" s="584"/>
      <c r="AD110" s="584"/>
      <c r="AE110" s="584"/>
      <c r="AF110" s="584"/>
      <c r="AG110" s="584"/>
      <c r="AH110" s="584"/>
      <c r="AI110" s="584"/>
    </row>
    <row r="111" spans="1:35" ht="14.85" customHeight="1">
      <c r="A111" s="150" t="s">
        <v>97</v>
      </c>
      <c r="B111" s="12">
        <v>15985</v>
      </c>
      <c r="C111" s="748">
        <v>3291</v>
      </c>
      <c r="D111" s="755">
        <v>20.588051298091962</v>
      </c>
      <c r="E111" s="748">
        <v>3463</v>
      </c>
      <c r="F111" s="755">
        <v>21.664060056302784</v>
      </c>
      <c r="G111" s="748">
        <v>2822</v>
      </c>
      <c r="H111" s="755">
        <v>17.654050672505477</v>
      </c>
      <c r="I111" s="748">
        <v>4632</v>
      </c>
      <c r="J111" s="755">
        <v>28.977166093212386</v>
      </c>
      <c r="K111" s="748">
        <v>1777</v>
      </c>
      <c r="L111" s="169">
        <v>11.116671879887395</v>
      </c>
      <c r="M111" s="186"/>
      <c r="N111" s="185"/>
      <c r="O111" s="185"/>
      <c r="P111" s="186"/>
      <c r="Q111" s="185"/>
      <c r="R111" s="185"/>
      <c r="S111" s="185"/>
      <c r="T111" s="185"/>
      <c r="U111" s="551"/>
      <c r="V111" s="551"/>
      <c r="W111" s="584"/>
      <c r="X111" s="584"/>
      <c r="Z111" s="584"/>
      <c r="AA111" s="584"/>
      <c r="AB111" s="584"/>
      <c r="AC111" s="584"/>
      <c r="AD111" s="584"/>
      <c r="AE111" s="584"/>
      <c r="AF111" s="584"/>
      <c r="AG111" s="584"/>
      <c r="AH111" s="584"/>
      <c r="AI111" s="584"/>
    </row>
    <row r="112" spans="1:35" ht="14.85" customHeight="1">
      <c r="A112" s="151" t="s">
        <v>98</v>
      </c>
      <c r="B112" s="13">
        <v>20289</v>
      </c>
      <c r="C112" s="761">
        <v>4769</v>
      </c>
      <c r="D112" s="756">
        <v>23.505347725368424</v>
      </c>
      <c r="E112" s="749">
        <v>4593</v>
      </c>
      <c r="F112" s="756">
        <v>22.63788259648085</v>
      </c>
      <c r="G112" s="749">
        <v>5029</v>
      </c>
      <c r="H112" s="756">
        <v>24.78683030213416</v>
      </c>
      <c r="I112" s="749">
        <v>4580</v>
      </c>
      <c r="J112" s="756">
        <v>22.573808467642564</v>
      </c>
      <c r="K112" s="749">
        <v>1318</v>
      </c>
      <c r="L112" s="170">
        <v>6.4961309083739955</v>
      </c>
      <c r="M112" s="186"/>
      <c r="N112" s="185"/>
      <c r="O112" s="185"/>
      <c r="P112" s="186"/>
      <c r="Q112" s="185"/>
      <c r="R112" s="185"/>
      <c r="S112" s="185"/>
      <c r="T112" s="185"/>
      <c r="U112" s="551"/>
      <c r="V112" s="551"/>
      <c r="W112" s="584"/>
      <c r="X112" s="584"/>
      <c r="Z112" s="584"/>
      <c r="AA112" s="584"/>
      <c r="AB112" s="584"/>
      <c r="AC112" s="584"/>
      <c r="AD112" s="584"/>
      <c r="AE112" s="584"/>
      <c r="AF112" s="584"/>
      <c r="AG112" s="584"/>
      <c r="AH112" s="584"/>
      <c r="AI112" s="584"/>
    </row>
    <row r="113" spans="1:35" ht="14.85" customHeight="1" thickBot="1">
      <c r="A113" s="152" t="s">
        <v>99</v>
      </c>
      <c r="B113" s="12">
        <v>15415</v>
      </c>
      <c r="C113" s="748">
        <v>3202</v>
      </c>
      <c r="D113" s="755">
        <v>20.771975348686343</v>
      </c>
      <c r="E113" s="748">
        <v>3838</v>
      </c>
      <c r="F113" s="755">
        <v>24.897826792085631</v>
      </c>
      <c r="G113" s="748">
        <v>2559</v>
      </c>
      <c r="H113" s="755">
        <v>16.600713590658451</v>
      </c>
      <c r="I113" s="748">
        <v>4321</v>
      </c>
      <c r="J113" s="755">
        <v>28.031138501459619</v>
      </c>
      <c r="K113" s="748">
        <v>1495</v>
      </c>
      <c r="L113" s="169">
        <v>9.6983457671099575</v>
      </c>
      <c r="M113" s="186"/>
      <c r="N113" s="185"/>
      <c r="O113" s="185"/>
      <c r="P113" s="186"/>
      <c r="Q113" s="185"/>
      <c r="R113" s="185"/>
      <c r="S113" s="185"/>
      <c r="T113" s="185"/>
      <c r="U113" s="551"/>
      <c r="V113" s="551"/>
      <c r="W113" s="584"/>
      <c r="X113" s="584"/>
      <c r="Z113" s="584"/>
      <c r="AA113" s="584"/>
      <c r="AB113" s="584"/>
      <c r="AC113" s="584"/>
      <c r="AD113" s="584"/>
      <c r="AE113" s="584"/>
      <c r="AF113" s="584"/>
      <c r="AG113" s="584"/>
      <c r="AH113" s="584"/>
      <c r="AI113" s="584"/>
    </row>
    <row r="114" spans="1:35" ht="14.85" customHeight="1">
      <c r="A114" s="166" t="s">
        <v>100</v>
      </c>
      <c r="B114" s="15">
        <v>488576</v>
      </c>
      <c r="C114" s="751">
        <v>135817</v>
      </c>
      <c r="D114" s="758">
        <v>27.798541066282421</v>
      </c>
      <c r="E114" s="751">
        <v>110477</v>
      </c>
      <c r="F114" s="758">
        <v>22.612039887346082</v>
      </c>
      <c r="G114" s="751">
        <v>110512</v>
      </c>
      <c r="H114" s="758">
        <v>22.619203563007598</v>
      </c>
      <c r="I114" s="751">
        <v>98835</v>
      </c>
      <c r="J114" s="758">
        <v>20.229196685878961</v>
      </c>
      <c r="K114" s="751">
        <v>32935</v>
      </c>
      <c r="L114" s="171">
        <v>6.7</v>
      </c>
      <c r="M114" s="186"/>
      <c r="N114" s="185"/>
      <c r="O114" s="142"/>
      <c r="P114" s="142"/>
      <c r="Q114" s="142"/>
      <c r="R114" s="142"/>
      <c r="S114" s="142"/>
      <c r="T114" s="142"/>
      <c r="U114" s="549"/>
      <c r="V114" s="549"/>
      <c r="Z114" s="584"/>
      <c r="AA114" s="584"/>
      <c r="AB114" s="584"/>
      <c r="AC114" s="584"/>
      <c r="AD114" s="584"/>
      <c r="AE114" s="584"/>
      <c r="AF114" s="584"/>
      <c r="AG114" s="584"/>
      <c r="AH114" s="584"/>
      <c r="AI114" s="584"/>
    </row>
    <row r="115" spans="1:35" ht="14.85" customHeight="1">
      <c r="A115" s="166" t="s">
        <v>101</v>
      </c>
      <c r="B115" s="16">
        <v>121124</v>
      </c>
      <c r="C115" s="752">
        <v>24388</v>
      </c>
      <c r="D115" s="759">
        <v>20.134737954492916</v>
      </c>
      <c r="E115" s="752">
        <v>31657</v>
      </c>
      <c r="F115" s="759">
        <v>26.13602589082263</v>
      </c>
      <c r="G115" s="752">
        <v>23632</v>
      </c>
      <c r="H115" s="759">
        <v>19.510584194709555</v>
      </c>
      <c r="I115" s="752">
        <v>30880</v>
      </c>
      <c r="J115" s="759">
        <v>25.398764902083816</v>
      </c>
      <c r="K115" s="752">
        <v>10567</v>
      </c>
      <c r="L115" s="172">
        <v>8.7241174333740616</v>
      </c>
      <c r="M115" s="186"/>
      <c r="N115" s="185"/>
      <c r="O115" s="142"/>
      <c r="P115" s="142"/>
      <c r="Q115" s="142"/>
      <c r="R115" s="142"/>
      <c r="S115" s="142"/>
      <c r="T115" s="142"/>
      <c r="U115" s="549"/>
      <c r="V115" s="549"/>
      <c r="Z115" s="584"/>
      <c r="AA115" s="584"/>
      <c r="AB115" s="584"/>
      <c r="AC115" s="584"/>
      <c r="AD115" s="584"/>
      <c r="AE115" s="584"/>
      <c r="AF115" s="584"/>
      <c r="AG115" s="584"/>
      <c r="AH115" s="584"/>
      <c r="AI115" s="584"/>
    </row>
    <row r="116" spans="1:35" ht="14.85" customHeight="1">
      <c r="A116" s="167" t="s">
        <v>102</v>
      </c>
      <c r="B116" s="156">
        <v>609700</v>
      </c>
      <c r="C116" s="753">
        <v>160205</v>
      </c>
      <c r="D116" s="760">
        <v>26.276037395440383</v>
      </c>
      <c r="E116" s="753">
        <v>142134</v>
      </c>
      <c r="F116" s="760">
        <v>23.312120715105788</v>
      </c>
      <c r="G116" s="753">
        <v>134144</v>
      </c>
      <c r="H116" s="760">
        <v>22.001640150893884</v>
      </c>
      <c r="I116" s="753">
        <v>129715</v>
      </c>
      <c r="J116" s="760">
        <v>21.275217319993438</v>
      </c>
      <c r="K116" s="753">
        <v>43502</v>
      </c>
      <c r="L116" s="173">
        <v>7.1349844185665079</v>
      </c>
      <c r="M116" s="186"/>
      <c r="N116" s="185"/>
      <c r="O116" s="185"/>
      <c r="P116" s="185"/>
      <c r="Q116" s="185"/>
      <c r="R116" s="185"/>
      <c r="S116" s="185"/>
      <c r="T116" s="185"/>
      <c r="U116" s="185"/>
      <c r="V116" s="185"/>
      <c r="W116" s="185"/>
      <c r="X116" s="185"/>
      <c r="Z116" s="584"/>
      <c r="AA116" s="584"/>
      <c r="AB116" s="584"/>
      <c r="AC116" s="584"/>
      <c r="AD116" s="584"/>
      <c r="AE116" s="584"/>
      <c r="AF116" s="584"/>
      <c r="AG116" s="584"/>
      <c r="AH116" s="584"/>
      <c r="AI116" s="584"/>
    </row>
    <row r="117" spans="1:35" ht="14.85" customHeight="1">
      <c r="A117" s="1045" t="s">
        <v>731</v>
      </c>
      <c r="B117" s="1045"/>
      <c r="C117" s="1045"/>
      <c r="D117" s="1045"/>
      <c r="E117" s="1045"/>
      <c r="F117" s="1045"/>
      <c r="G117" s="1045"/>
      <c r="H117" s="1045"/>
      <c r="I117" s="1045"/>
      <c r="J117" s="1045"/>
      <c r="K117" s="1045"/>
      <c r="L117" s="1045"/>
      <c r="M117" s="142"/>
      <c r="N117" s="142"/>
      <c r="O117" s="142"/>
      <c r="P117" s="142"/>
      <c r="Q117" s="142"/>
      <c r="R117" s="142"/>
      <c r="S117" s="142"/>
      <c r="T117" s="142"/>
      <c r="U117" s="549"/>
      <c r="V117" s="549"/>
    </row>
    <row r="118" spans="1:35" s="672" customFormat="1" ht="14.85" customHeight="1">
      <c r="A118" s="1105" t="s">
        <v>814</v>
      </c>
      <c r="B118" s="1105"/>
      <c r="C118" s="1105"/>
      <c r="D118" s="1105"/>
      <c r="E118" s="1105"/>
      <c r="F118" s="1105"/>
      <c r="G118" s="1105"/>
      <c r="H118" s="1105"/>
      <c r="I118" s="1105"/>
      <c r="J118" s="1105"/>
      <c r="K118" s="1105"/>
      <c r="L118" s="1105"/>
      <c r="M118" s="671"/>
      <c r="N118" s="671"/>
      <c r="O118" s="671"/>
      <c r="P118" s="671"/>
      <c r="Q118" s="671"/>
      <c r="R118" s="671"/>
      <c r="S118" s="671"/>
      <c r="T118" s="671"/>
      <c r="U118" s="549"/>
      <c r="V118" s="549"/>
    </row>
    <row r="119" spans="1:35" ht="24" customHeight="1">
      <c r="A119" s="1047" t="s">
        <v>726</v>
      </c>
      <c r="B119" s="1047"/>
      <c r="C119" s="1047"/>
      <c r="D119" s="1047"/>
      <c r="E119" s="1047"/>
      <c r="F119" s="1047"/>
      <c r="G119" s="1047"/>
      <c r="H119" s="1047"/>
      <c r="I119" s="1047"/>
      <c r="J119" s="1047"/>
      <c r="K119" s="1047"/>
      <c r="L119" s="1047"/>
      <c r="M119" s="142"/>
      <c r="N119" s="142"/>
      <c r="O119" s="142"/>
      <c r="P119" s="142"/>
      <c r="Q119" s="142"/>
      <c r="R119" s="142"/>
      <c r="S119" s="142"/>
      <c r="T119" s="142"/>
      <c r="U119" s="549"/>
      <c r="V119" s="549"/>
    </row>
    <row r="120" spans="1:35" ht="14.85" customHeight="1">
      <c r="A120" s="57"/>
      <c r="B120" s="57"/>
      <c r="C120" s="49"/>
      <c r="D120" s="50"/>
      <c r="E120" s="51"/>
      <c r="F120" s="51"/>
      <c r="G120" s="51"/>
      <c r="H120" s="51"/>
      <c r="I120" s="51"/>
      <c r="J120" s="51"/>
      <c r="K120" s="51"/>
      <c r="L120" s="51"/>
      <c r="M120" s="51"/>
      <c r="N120" s="51"/>
      <c r="O120" s="51"/>
      <c r="P120" s="51"/>
      <c r="Q120" s="51"/>
      <c r="R120" s="51"/>
      <c r="S120" s="51"/>
      <c r="T120" s="51"/>
      <c r="U120" s="549"/>
      <c r="V120" s="549"/>
    </row>
    <row r="121" spans="1:35" ht="23.45" customHeight="1">
      <c r="A121" s="1040">
        <v>2020</v>
      </c>
      <c r="B121" s="1040"/>
      <c r="C121" s="1040"/>
      <c r="D121" s="1040"/>
      <c r="E121" s="1040"/>
      <c r="F121" s="1040"/>
      <c r="G121" s="1040"/>
      <c r="H121" s="1040"/>
      <c r="I121" s="1040"/>
      <c r="J121" s="1040"/>
      <c r="K121" s="1040"/>
      <c r="L121" s="1040"/>
      <c r="M121" s="1040"/>
      <c r="N121" s="1040"/>
      <c r="O121" s="1040"/>
      <c r="P121" s="1040"/>
      <c r="Q121" s="1040"/>
      <c r="R121" s="1040"/>
      <c r="S121" s="1040"/>
      <c r="T121" s="1040"/>
      <c r="U121" s="1104"/>
      <c r="V121" s="1104"/>
    </row>
    <row r="122" spans="1:35" ht="14.85" customHeight="1">
      <c r="A122" s="143"/>
      <c r="B122" s="549"/>
      <c r="C122" s="49"/>
      <c r="D122" s="50"/>
      <c r="E122" s="51"/>
      <c r="F122" s="51"/>
      <c r="G122" s="51"/>
      <c r="H122" s="51"/>
      <c r="I122" s="51"/>
      <c r="J122" s="51"/>
      <c r="K122" s="51"/>
      <c r="L122" s="51"/>
      <c r="M122" s="51"/>
      <c r="N122" s="51"/>
      <c r="O122" s="51"/>
      <c r="P122" s="51"/>
      <c r="Q122" s="51"/>
      <c r="R122" s="51"/>
      <c r="S122" s="51"/>
      <c r="T122" s="51"/>
      <c r="U122" s="549"/>
      <c r="V122" s="549"/>
    </row>
    <row r="123" spans="1:35" ht="14.85" customHeight="1">
      <c r="A123" s="1065" t="s">
        <v>658</v>
      </c>
      <c r="B123" s="1065"/>
      <c r="C123" s="1065"/>
      <c r="D123" s="1065"/>
      <c r="E123" s="1065"/>
      <c r="F123" s="1065"/>
      <c r="G123" s="1065"/>
      <c r="H123" s="1065"/>
      <c r="I123" s="1065"/>
      <c r="J123" s="1065"/>
      <c r="K123" s="1065"/>
      <c r="L123" s="1065"/>
      <c r="M123" s="1065"/>
      <c r="N123" s="1065"/>
      <c r="O123" s="1065"/>
      <c r="P123" s="1065"/>
      <c r="Q123" s="1065"/>
      <c r="R123" s="1065"/>
      <c r="S123" s="1065"/>
      <c r="T123" s="1065"/>
      <c r="U123" s="1065"/>
      <c r="V123" s="1065"/>
    </row>
    <row r="124" spans="1:35" ht="14.85" customHeight="1">
      <c r="A124" s="1081" t="s">
        <v>311</v>
      </c>
      <c r="B124" s="1094" t="s">
        <v>312</v>
      </c>
      <c r="C124" s="1096" t="s">
        <v>314</v>
      </c>
      <c r="D124" s="1097"/>
      <c r="E124" s="1097"/>
      <c r="F124" s="1097"/>
      <c r="G124" s="1097"/>
      <c r="H124" s="1097"/>
      <c r="I124" s="1097"/>
      <c r="J124" s="1097"/>
      <c r="K124" s="1097"/>
      <c r="L124" s="1097"/>
      <c r="M124" s="1097"/>
      <c r="N124" s="1097"/>
      <c r="O124" s="1097"/>
      <c r="P124" s="1097"/>
      <c r="Q124" s="1097"/>
      <c r="R124" s="1097"/>
      <c r="S124" s="1097"/>
      <c r="T124" s="1097"/>
      <c r="U124" s="1097"/>
      <c r="V124" s="1098"/>
    </row>
    <row r="125" spans="1:35" ht="14.85" customHeight="1">
      <c r="A125" s="1082"/>
      <c r="B125" s="1095"/>
      <c r="C125" s="1090" t="s">
        <v>324</v>
      </c>
      <c r="D125" s="1091"/>
      <c r="E125" s="1090" t="s">
        <v>325</v>
      </c>
      <c r="F125" s="1091"/>
      <c r="G125" s="1090" t="s">
        <v>332</v>
      </c>
      <c r="H125" s="1091"/>
      <c r="I125" s="1090" t="s">
        <v>333</v>
      </c>
      <c r="J125" s="1091"/>
      <c r="K125" s="1090" t="s">
        <v>334</v>
      </c>
      <c r="L125" s="1091"/>
      <c r="M125" s="1090" t="s">
        <v>335</v>
      </c>
      <c r="N125" s="1091"/>
      <c r="O125" s="1090" t="s">
        <v>336</v>
      </c>
      <c r="P125" s="1091"/>
      <c r="Q125" s="1090" t="s">
        <v>337</v>
      </c>
      <c r="R125" s="1091"/>
      <c r="S125" s="1090" t="s">
        <v>338</v>
      </c>
      <c r="T125" s="1091"/>
      <c r="U125" s="1092" t="s">
        <v>339</v>
      </c>
      <c r="V125" s="1093"/>
    </row>
    <row r="126" spans="1:35" ht="14.85" customHeight="1" thickBot="1">
      <c r="A126" s="1083"/>
      <c r="B126" s="742" t="s">
        <v>313</v>
      </c>
      <c r="C126" s="743" t="s">
        <v>313</v>
      </c>
      <c r="D126" s="744" t="s">
        <v>317</v>
      </c>
      <c r="E126" s="738" t="s">
        <v>313</v>
      </c>
      <c r="F126" s="739" t="s">
        <v>317</v>
      </c>
      <c r="G126" s="738" t="s">
        <v>313</v>
      </c>
      <c r="H126" s="739" t="s">
        <v>317</v>
      </c>
      <c r="I126" s="762" t="s">
        <v>313</v>
      </c>
      <c r="J126" s="739" t="s">
        <v>317</v>
      </c>
      <c r="K126" s="745" t="s">
        <v>313</v>
      </c>
      <c r="L126" s="739" t="s">
        <v>317</v>
      </c>
      <c r="M126" s="762" t="s">
        <v>313</v>
      </c>
      <c r="N126" s="737" t="s">
        <v>317</v>
      </c>
      <c r="O126" s="738" t="s">
        <v>313</v>
      </c>
      <c r="P126" s="739" t="s">
        <v>317</v>
      </c>
      <c r="Q126" s="738" t="s">
        <v>313</v>
      </c>
      <c r="R126" s="739" t="s">
        <v>317</v>
      </c>
      <c r="S126" s="738" t="s">
        <v>313</v>
      </c>
      <c r="T126" s="739" t="s">
        <v>317</v>
      </c>
      <c r="U126" s="741" t="s">
        <v>313</v>
      </c>
      <c r="V126" s="741" t="s">
        <v>317</v>
      </c>
    </row>
    <row r="127" spans="1:35" ht="14.85" customHeight="1">
      <c r="A127" s="149" t="s">
        <v>84</v>
      </c>
      <c r="B127" s="11">
        <v>96434</v>
      </c>
      <c r="C127" s="747">
        <v>15955</v>
      </c>
      <c r="D127" s="754">
        <f>C127/B127*100</f>
        <v>16.544994504013108</v>
      </c>
      <c r="E127" s="747">
        <v>13192</v>
      </c>
      <c r="F127" s="754">
        <v>13.679822469253583</v>
      </c>
      <c r="G127" s="747">
        <v>10200</v>
      </c>
      <c r="H127" s="754">
        <v>10.577182321587822</v>
      </c>
      <c r="I127" s="747">
        <v>10325</v>
      </c>
      <c r="J127" s="754">
        <v>10.706804653960221</v>
      </c>
      <c r="K127" s="747">
        <v>10969</v>
      </c>
      <c r="L127" s="754">
        <v>11.374618910342825</v>
      </c>
      <c r="M127" s="747">
        <v>10268</v>
      </c>
      <c r="N127" s="754">
        <v>10.647696870398407</v>
      </c>
      <c r="O127" s="747">
        <v>10145</v>
      </c>
      <c r="P127" s="754">
        <v>10.520148495343966</v>
      </c>
      <c r="Q127" s="747">
        <v>8822</v>
      </c>
      <c r="R127" s="754">
        <v>9.1482257295144862</v>
      </c>
      <c r="S127" s="747">
        <v>5818</v>
      </c>
      <c r="T127" s="754">
        <v>6.0331418379409749</v>
      </c>
      <c r="U127" s="747">
        <v>740</v>
      </c>
      <c r="V127" s="193">
        <v>0.767364207644607</v>
      </c>
    </row>
    <row r="128" spans="1:35" ht="14.85" customHeight="1">
      <c r="A128" s="150" t="s">
        <v>85</v>
      </c>
      <c r="B128" s="12">
        <v>97317</v>
      </c>
      <c r="C128" s="748">
        <v>17454</v>
      </c>
      <c r="D128" s="755">
        <v>17.935201455038687</v>
      </c>
      <c r="E128" s="748">
        <v>12920</v>
      </c>
      <c r="F128" s="755">
        <v>13.276200458296083</v>
      </c>
      <c r="G128" s="748">
        <v>11200</v>
      </c>
      <c r="H128" s="755">
        <v>11.508780583043045</v>
      </c>
      <c r="I128" s="748">
        <v>11315</v>
      </c>
      <c r="J128" s="755">
        <v>11.626951097958219</v>
      </c>
      <c r="K128" s="748">
        <v>12501</v>
      </c>
      <c r="L128" s="755">
        <v>12.845648756126884</v>
      </c>
      <c r="M128" s="748">
        <v>9956</v>
      </c>
      <c r="N128" s="755">
        <v>10.230483882569336</v>
      </c>
      <c r="O128" s="748">
        <v>8943</v>
      </c>
      <c r="P128" s="755">
        <v>9.1895557816208875</v>
      </c>
      <c r="Q128" s="748">
        <v>7161</v>
      </c>
      <c r="R128" s="755">
        <v>7.358426585283147</v>
      </c>
      <c r="S128" s="748">
        <v>5255</v>
      </c>
      <c r="T128" s="755">
        <v>5.3998787467760003</v>
      </c>
      <c r="U128" s="748">
        <v>612</v>
      </c>
      <c r="V128" s="194">
        <v>0.62887265328770925</v>
      </c>
    </row>
    <row r="129" spans="1:22" ht="14.85" customHeight="1">
      <c r="A129" s="151" t="s">
        <v>86</v>
      </c>
      <c r="B129" s="13">
        <v>34098</v>
      </c>
      <c r="C129" s="749">
        <v>3338</v>
      </c>
      <c r="D129" s="756">
        <v>9.7894304651299198</v>
      </c>
      <c r="E129" s="749">
        <v>4091</v>
      </c>
      <c r="F129" s="756">
        <v>11.99777113027157</v>
      </c>
      <c r="G129" s="749">
        <v>5255</v>
      </c>
      <c r="H129" s="756">
        <v>15.411461082761452</v>
      </c>
      <c r="I129" s="749">
        <v>4720</v>
      </c>
      <c r="J129" s="756">
        <v>13.842454102879934</v>
      </c>
      <c r="K129" s="749">
        <v>3663</v>
      </c>
      <c r="L129" s="756">
        <v>10.742565546366356</v>
      </c>
      <c r="M129" s="749">
        <v>3223</v>
      </c>
      <c r="N129" s="756">
        <v>9.4521672825385643</v>
      </c>
      <c r="O129" s="749">
        <v>3874</v>
      </c>
      <c r="P129" s="756">
        <v>11.36137016833832</v>
      </c>
      <c r="Q129" s="749">
        <v>3642</v>
      </c>
      <c r="R129" s="756">
        <v>10.680978356501848</v>
      </c>
      <c r="S129" s="749">
        <v>2009</v>
      </c>
      <c r="T129" s="756">
        <v>5.8918411637046164</v>
      </c>
      <c r="U129" s="749">
        <v>283</v>
      </c>
      <c r="V129" s="195">
        <v>0.82996070150741974</v>
      </c>
    </row>
    <row r="130" spans="1:22" ht="14.85" customHeight="1">
      <c r="A130" s="150" t="s">
        <v>87</v>
      </c>
      <c r="B130" s="12">
        <v>18500</v>
      </c>
      <c r="C130" s="748">
        <v>1406</v>
      </c>
      <c r="D130" s="755">
        <v>7.6</v>
      </c>
      <c r="E130" s="748">
        <v>1892</v>
      </c>
      <c r="F130" s="755">
        <v>10.227027027027027</v>
      </c>
      <c r="G130" s="748">
        <v>2976</v>
      </c>
      <c r="H130" s="755">
        <v>16.086486486486486</v>
      </c>
      <c r="I130" s="748">
        <v>2427</v>
      </c>
      <c r="J130" s="755">
        <v>13.118918918918917</v>
      </c>
      <c r="K130" s="748">
        <v>1774</v>
      </c>
      <c r="L130" s="755">
        <v>9.5891891891891881</v>
      </c>
      <c r="M130" s="748">
        <v>1865</v>
      </c>
      <c r="N130" s="755">
        <v>10.081081081081081</v>
      </c>
      <c r="O130" s="748">
        <v>2339</v>
      </c>
      <c r="P130" s="755">
        <v>12.643243243243244</v>
      </c>
      <c r="Q130" s="748">
        <v>2255</v>
      </c>
      <c r="R130" s="755">
        <v>12.189189189189189</v>
      </c>
      <c r="S130" s="748">
        <v>1448</v>
      </c>
      <c r="T130" s="755">
        <v>7.827027027027027</v>
      </c>
      <c r="U130" s="748">
        <v>118</v>
      </c>
      <c r="V130" s="194">
        <v>0.63783783783783787</v>
      </c>
    </row>
    <row r="131" spans="1:22" ht="14.85" customHeight="1">
      <c r="A131" s="151" t="s">
        <v>88</v>
      </c>
      <c r="B131" s="13">
        <v>5714</v>
      </c>
      <c r="C131" s="749">
        <v>562</v>
      </c>
      <c r="D131" s="756">
        <v>9.8354917745887303</v>
      </c>
      <c r="E131" s="749">
        <v>837</v>
      </c>
      <c r="F131" s="756">
        <v>14.648232411620581</v>
      </c>
      <c r="G131" s="749">
        <v>860</v>
      </c>
      <c r="H131" s="756">
        <v>15.050752537626883</v>
      </c>
      <c r="I131" s="749">
        <v>662</v>
      </c>
      <c r="J131" s="756">
        <v>11.585579278963948</v>
      </c>
      <c r="K131" s="749">
        <v>665</v>
      </c>
      <c r="L131" s="756">
        <v>11.638081904095204</v>
      </c>
      <c r="M131" s="749">
        <v>555</v>
      </c>
      <c r="N131" s="756">
        <v>9.712985649282464</v>
      </c>
      <c r="O131" s="749">
        <v>612</v>
      </c>
      <c r="P131" s="756">
        <v>10.71053552677634</v>
      </c>
      <c r="Q131" s="749">
        <v>520</v>
      </c>
      <c r="R131" s="756">
        <v>9.100455022751138</v>
      </c>
      <c r="S131" s="749">
        <v>392</v>
      </c>
      <c r="T131" s="756">
        <v>6.8603430171508579</v>
      </c>
      <c r="U131" s="749">
        <v>49</v>
      </c>
      <c r="V131" s="195">
        <v>0.85754287714385724</v>
      </c>
    </row>
    <row r="132" spans="1:22" ht="14.85" customHeight="1">
      <c r="A132" s="150" t="s">
        <v>89</v>
      </c>
      <c r="B132" s="12">
        <v>17629</v>
      </c>
      <c r="C132" s="748">
        <v>2126</v>
      </c>
      <c r="D132" s="755">
        <v>12.059674400136139</v>
      </c>
      <c r="E132" s="748">
        <v>2841</v>
      </c>
      <c r="F132" s="755">
        <v>16.115491519655116</v>
      </c>
      <c r="G132" s="748">
        <v>2840</v>
      </c>
      <c r="H132" s="755">
        <v>16.109819048159281</v>
      </c>
      <c r="I132" s="748">
        <v>2243</v>
      </c>
      <c r="J132" s="755">
        <v>12.723353565148335</v>
      </c>
      <c r="K132" s="748">
        <v>1961</v>
      </c>
      <c r="L132" s="755">
        <v>11.123716603324068</v>
      </c>
      <c r="M132" s="748">
        <v>1577</v>
      </c>
      <c r="N132" s="755">
        <v>8.9454875489250671</v>
      </c>
      <c r="O132" s="748">
        <v>1503</v>
      </c>
      <c r="P132" s="755">
        <v>8.5257246582335924</v>
      </c>
      <c r="Q132" s="748">
        <v>1451</v>
      </c>
      <c r="R132" s="755">
        <v>8.2307561404503939</v>
      </c>
      <c r="S132" s="748">
        <v>902</v>
      </c>
      <c r="T132" s="755">
        <v>5.1165692892393215</v>
      </c>
      <c r="U132" s="748">
        <v>185</v>
      </c>
      <c r="V132" s="194">
        <v>1.0494072267286858</v>
      </c>
    </row>
    <row r="133" spans="1:22" ht="14.85" customHeight="1">
      <c r="A133" s="151" t="s">
        <v>90</v>
      </c>
      <c r="B133" s="13">
        <v>51302</v>
      </c>
      <c r="C133" s="749">
        <v>6820</v>
      </c>
      <c r="D133" s="756">
        <v>13.293828700635451</v>
      </c>
      <c r="E133" s="749">
        <v>6721</v>
      </c>
      <c r="F133" s="756">
        <v>13.100853767884294</v>
      </c>
      <c r="G133" s="749">
        <v>5973</v>
      </c>
      <c r="H133" s="756">
        <v>11.642820942653307</v>
      </c>
      <c r="I133" s="749">
        <v>5836</v>
      </c>
      <c r="J133" s="756">
        <v>11.375774823593622</v>
      </c>
      <c r="K133" s="749">
        <v>6227</v>
      </c>
      <c r="L133" s="756">
        <v>12.137928345873455</v>
      </c>
      <c r="M133" s="749">
        <v>5132</v>
      </c>
      <c r="N133" s="756">
        <v>10.00350863514093</v>
      </c>
      <c r="O133" s="749">
        <v>5385</v>
      </c>
      <c r="P133" s="756">
        <v>10.496666796616116</v>
      </c>
      <c r="Q133" s="749">
        <v>5236</v>
      </c>
      <c r="R133" s="756">
        <v>10.206229776616896</v>
      </c>
      <c r="S133" s="749">
        <v>3519</v>
      </c>
      <c r="T133" s="756">
        <v>6.8593817005184983</v>
      </c>
      <c r="U133" s="749">
        <v>453</v>
      </c>
      <c r="V133" s="195">
        <v>0.88300651046742806</v>
      </c>
    </row>
    <row r="134" spans="1:22" ht="14.85" customHeight="1">
      <c r="A134" s="150" t="s">
        <v>91</v>
      </c>
      <c r="B134" s="12">
        <v>11206</v>
      </c>
      <c r="C134" s="748">
        <v>1009</v>
      </c>
      <c r="D134" s="755">
        <v>9.0041049437801188</v>
      </c>
      <c r="E134" s="748">
        <v>1107</v>
      </c>
      <c r="F134" s="755">
        <v>9.8786364447617352</v>
      </c>
      <c r="G134" s="748">
        <v>1663</v>
      </c>
      <c r="H134" s="755">
        <v>14.84026414420846</v>
      </c>
      <c r="I134" s="748">
        <v>1292</v>
      </c>
      <c r="J134" s="755">
        <v>11.529537747635194</v>
      </c>
      <c r="K134" s="748">
        <v>1061</v>
      </c>
      <c r="L134" s="755">
        <v>9.4681420667499552</v>
      </c>
      <c r="M134" s="748">
        <v>1023</v>
      </c>
      <c r="N134" s="755">
        <v>9.1290380153489199</v>
      </c>
      <c r="O134" s="748">
        <v>1452</v>
      </c>
      <c r="P134" s="755">
        <v>12.95734427985008</v>
      </c>
      <c r="Q134" s="748">
        <v>1447</v>
      </c>
      <c r="R134" s="755">
        <v>12.912725325718366</v>
      </c>
      <c r="S134" s="748">
        <v>1047</v>
      </c>
      <c r="T134" s="755">
        <v>9.3432089951811523</v>
      </c>
      <c r="U134" s="748">
        <v>105</v>
      </c>
      <c r="V134" s="194">
        <v>0.93699803676601823</v>
      </c>
    </row>
    <row r="135" spans="1:22" ht="14.85" customHeight="1">
      <c r="A135" s="151" t="s">
        <v>92</v>
      </c>
      <c r="B135" s="13">
        <v>58547</v>
      </c>
      <c r="C135" s="749">
        <v>7533</v>
      </c>
      <c r="D135" s="756">
        <v>12.866585819939536</v>
      </c>
      <c r="E135" s="749">
        <v>7966</v>
      </c>
      <c r="F135" s="756">
        <v>13.606162570242711</v>
      </c>
      <c r="G135" s="749">
        <v>6798</v>
      </c>
      <c r="H135" s="756">
        <v>11.611184176815208</v>
      </c>
      <c r="I135" s="749">
        <v>6430</v>
      </c>
      <c r="J135" s="756">
        <v>10.982629340529831</v>
      </c>
      <c r="K135" s="749">
        <v>6672</v>
      </c>
      <c r="L135" s="756">
        <v>11.395972466565324</v>
      </c>
      <c r="M135" s="749">
        <v>6426</v>
      </c>
      <c r="N135" s="756">
        <v>10.97579722274412</v>
      </c>
      <c r="O135" s="749">
        <v>6629</v>
      </c>
      <c r="P135" s="756">
        <v>11.322527200368935</v>
      </c>
      <c r="Q135" s="749">
        <v>5913</v>
      </c>
      <c r="R135" s="756">
        <v>10.099578116726732</v>
      </c>
      <c r="S135" s="749">
        <v>3843</v>
      </c>
      <c r="T135" s="756">
        <v>6.5639571626214837</v>
      </c>
      <c r="U135" s="749">
        <v>337</v>
      </c>
      <c r="V135" s="195">
        <v>0.57560592344612027</v>
      </c>
    </row>
    <row r="136" spans="1:22" ht="14.85" customHeight="1">
      <c r="A136" s="150" t="s">
        <v>93</v>
      </c>
      <c r="B136" s="12">
        <v>124265</v>
      </c>
      <c r="C136" s="748">
        <v>16412</v>
      </c>
      <c r="D136" s="755">
        <v>13.207258681044543</v>
      </c>
      <c r="E136" s="748">
        <v>17403</v>
      </c>
      <c r="F136" s="755">
        <v>14.004747917756408</v>
      </c>
      <c r="G136" s="748">
        <v>14066</v>
      </c>
      <c r="H136" s="755">
        <v>11.31935782400515</v>
      </c>
      <c r="I136" s="748">
        <v>13432</v>
      </c>
      <c r="J136" s="755">
        <v>10.809157848147105</v>
      </c>
      <c r="K136" s="748">
        <v>15176</v>
      </c>
      <c r="L136" s="755">
        <v>12.21261014766829</v>
      </c>
      <c r="M136" s="748">
        <v>13180</v>
      </c>
      <c r="N136" s="755">
        <v>10.60636542872088</v>
      </c>
      <c r="O136" s="748">
        <v>12750</v>
      </c>
      <c r="P136" s="755">
        <v>10.260330744779303</v>
      </c>
      <c r="Q136" s="748">
        <v>12475</v>
      </c>
      <c r="R136" s="755">
        <v>10.039029493421317</v>
      </c>
      <c r="S136" s="748">
        <v>8674</v>
      </c>
      <c r="T136" s="755">
        <v>6.9802438337424055</v>
      </c>
      <c r="U136" s="748">
        <v>697</v>
      </c>
      <c r="V136" s="194">
        <v>0.5608980807146019</v>
      </c>
    </row>
    <row r="137" spans="1:22" ht="14.85" customHeight="1">
      <c r="A137" s="151" t="s">
        <v>94</v>
      </c>
      <c r="B137" s="13">
        <v>32960</v>
      </c>
      <c r="C137" s="749">
        <v>3828</v>
      </c>
      <c r="D137" s="756">
        <v>11.614077669902914</v>
      </c>
      <c r="E137" s="749">
        <v>4045</v>
      </c>
      <c r="F137" s="756">
        <v>12.272451456310678</v>
      </c>
      <c r="G137" s="749">
        <v>3661</v>
      </c>
      <c r="H137" s="756">
        <v>11.107402912621358</v>
      </c>
      <c r="I137" s="749">
        <v>3942</v>
      </c>
      <c r="J137" s="756">
        <v>11.95995145631068</v>
      </c>
      <c r="K137" s="749">
        <v>4385</v>
      </c>
      <c r="L137" s="756">
        <v>13.30400485436893</v>
      </c>
      <c r="M137" s="749">
        <v>3694</v>
      </c>
      <c r="N137" s="756">
        <v>11.20752427184466</v>
      </c>
      <c r="O137" s="749">
        <v>3526</v>
      </c>
      <c r="P137" s="756">
        <v>10.697815533980583</v>
      </c>
      <c r="Q137" s="749">
        <v>3441</v>
      </c>
      <c r="R137" s="756">
        <v>10.439927184466018</v>
      </c>
      <c r="S137" s="749">
        <v>2279</v>
      </c>
      <c r="T137" s="756">
        <v>6.9144417475728153</v>
      </c>
      <c r="U137" s="749">
        <v>159</v>
      </c>
      <c r="V137" s="195">
        <v>0.4824029126213592</v>
      </c>
    </row>
    <row r="138" spans="1:22" ht="14.85" customHeight="1">
      <c r="A138" s="150" t="s">
        <v>95</v>
      </c>
      <c r="B138" s="12">
        <v>6708</v>
      </c>
      <c r="C138" s="748">
        <v>913</v>
      </c>
      <c r="D138" s="755">
        <v>13.610614192009541</v>
      </c>
      <c r="E138" s="748">
        <v>1016</v>
      </c>
      <c r="F138" s="755">
        <v>15.146094215861657</v>
      </c>
      <c r="G138" s="748">
        <v>797</v>
      </c>
      <c r="H138" s="755">
        <v>11.881335718545021</v>
      </c>
      <c r="I138" s="748">
        <v>646</v>
      </c>
      <c r="J138" s="755">
        <v>9.6302921884317225</v>
      </c>
      <c r="K138" s="748">
        <v>895</v>
      </c>
      <c r="L138" s="755">
        <v>13.342277877161598</v>
      </c>
      <c r="M138" s="748">
        <v>684</v>
      </c>
      <c r="N138" s="755">
        <v>10.196779964221825</v>
      </c>
      <c r="O138" s="748">
        <v>668</v>
      </c>
      <c r="P138" s="755">
        <v>9.9582587954680974</v>
      </c>
      <c r="Q138" s="748">
        <v>597</v>
      </c>
      <c r="R138" s="755">
        <v>8.8998211091234349</v>
      </c>
      <c r="S138" s="748">
        <v>458</v>
      </c>
      <c r="T138" s="755">
        <v>6.8276684555754326</v>
      </c>
      <c r="U138" s="748">
        <v>34</v>
      </c>
      <c r="V138" s="194">
        <v>0.5068574836016696</v>
      </c>
    </row>
    <row r="139" spans="1:22" ht="14.85" customHeight="1">
      <c r="A139" s="151" t="s">
        <v>96</v>
      </c>
      <c r="B139" s="13">
        <v>30191</v>
      </c>
      <c r="C139" s="749">
        <v>2383</v>
      </c>
      <c r="D139" s="756">
        <v>7.8930807194196939</v>
      </c>
      <c r="E139" s="749">
        <v>3398</v>
      </c>
      <c r="F139" s="756">
        <v>11.255009771123845</v>
      </c>
      <c r="G139" s="749">
        <v>4881</v>
      </c>
      <c r="H139" s="756">
        <v>16.167069656520155</v>
      </c>
      <c r="I139" s="749">
        <v>3716</v>
      </c>
      <c r="J139" s="756">
        <v>12.308303799145442</v>
      </c>
      <c r="K139" s="749">
        <v>2686</v>
      </c>
      <c r="L139" s="756">
        <v>8.8966910668742329</v>
      </c>
      <c r="M139" s="749">
        <v>3309</v>
      </c>
      <c r="N139" s="756">
        <v>10.960219933092644</v>
      </c>
      <c r="O139" s="749">
        <v>3881</v>
      </c>
      <c r="P139" s="756">
        <v>12.854824285383062</v>
      </c>
      <c r="Q139" s="749">
        <v>3383</v>
      </c>
      <c r="R139" s="756">
        <v>11.205326090556788</v>
      </c>
      <c r="S139" s="749">
        <v>2413</v>
      </c>
      <c r="T139" s="756">
        <v>7.9924480805538076</v>
      </c>
      <c r="U139" s="749">
        <v>141</v>
      </c>
      <c r="V139" s="195">
        <v>0.46702659733033025</v>
      </c>
    </row>
    <row r="140" spans="1:22" ht="14.85" customHeight="1">
      <c r="A140" s="150" t="s">
        <v>97</v>
      </c>
      <c r="B140" s="12">
        <v>16111</v>
      </c>
      <c r="C140" s="748">
        <v>1492</v>
      </c>
      <c r="D140" s="755">
        <v>9.260753522438085</v>
      </c>
      <c r="E140" s="748">
        <v>1796</v>
      </c>
      <c r="F140" s="755">
        <v>11.147663087331637</v>
      </c>
      <c r="G140" s="748">
        <v>2288</v>
      </c>
      <c r="H140" s="755">
        <v>14.201477251567251</v>
      </c>
      <c r="I140" s="748">
        <v>1547</v>
      </c>
      <c r="J140" s="755">
        <v>9.602135187139222</v>
      </c>
      <c r="K140" s="748">
        <v>1051</v>
      </c>
      <c r="L140" s="755">
        <v>6.5234932654707967</v>
      </c>
      <c r="M140" s="748">
        <v>1591</v>
      </c>
      <c r="N140" s="755">
        <v>9.8752405189001298</v>
      </c>
      <c r="O140" s="748">
        <v>2312</v>
      </c>
      <c r="P140" s="755">
        <v>14.350443796164111</v>
      </c>
      <c r="Q140" s="748">
        <v>2283</v>
      </c>
      <c r="R140" s="755">
        <v>14.170442554776239</v>
      </c>
      <c r="S140" s="748">
        <v>1691</v>
      </c>
      <c r="T140" s="755">
        <v>10.495934454720377</v>
      </c>
      <c r="U140" s="748">
        <v>60</v>
      </c>
      <c r="V140" s="194">
        <v>0.37241636149214824</v>
      </c>
    </row>
    <row r="141" spans="1:22" ht="14.85" customHeight="1">
      <c r="A141" s="151" t="s">
        <v>98</v>
      </c>
      <c r="B141" s="13">
        <v>21039</v>
      </c>
      <c r="C141" s="750">
        <v>2187</v>
      </c>
      <c r="D141" s="756">
        <v>10.394980750035648</v>
      </c>
      <c r="E141" s="750">
        <v>2737</v>
      </c>
      <c r="F141" s="756">
        <v>13.009173439802272</v>
      </c>
      <c r="G141" s="750">
        <v>2402</v>
      </c>
      <c r="H141" s="756">
        <v>11.416892437853509</v>
      </c>
      <c r="I141" s="750">
        <v>2337</v>
      </c>
      <c r="J141" s="756">
        <v>11.107942392699274</v>
      </c>
      <c r="K141" s="750">
        <v>2638</v>
      </c>
      <c r="L141" s="756">
        <v>12.538618755644279</v>
      </c>
      <c r="M141" s="750">
        <v>2461</v>
      </c>
      <c r="N141" s="756">
        <v>11.697324017301202</v>
      </c>
      <c r="O141" s="750">
        <v>2589</v>
      </c>
      <c r="P141" s="756">
        <v>12.305717952374163</v>
      </c>
      <c r="Q141" s="750">
        <v>2218</v>
      </c>
      <c r="R141" s="756">
        <v>10.542326156186132</v>
      </c>
      <c r="S141" s="750">
        <v>1305</v>
      </c>
      <c r="T141" s="756">
        <v>6.2027662911735355</v>
      </c>
      <c r="U141" s="750">
        <v>165</v>
      </c>
      <c r="V141" s="195">
        <v>0.78425780692998726</v>
      </c>
    </row>
    <row r="142" spans="1:22" ht="14.85" customHeight="1" thickBot="1">
      <c r="A142" s="152" t="s">
        <v>99</v>
      </c>
      <c r="B142" s="12">
        <v>15609</v>
      </c>
      <c r="C142" s="748">
        <v>1252</v>
      </c>
      <c r="D142" s="755">
        <v>8.0210135178422703</v>
      </c>
      <c r="E142" s="748">
        <v>1829</v>
      </c>
      <c r="F142" s="755">
        <v>11.717598821192901</v>
      </c>
      <c r="G142" s="748">
        <v>2603</v>
      </c>
      <c r="H142" s="755">
        <v>16.676276507143314</v>
      </c>
      <c r="I142" s="748">
        <v>1710</v>
      </c>
      <c r="J142" s="755">
        <v>10.95521814337882</v>
      </c>
      <c r="K142" s="748">
        <v>1136</v>
      </c>
      <c r="L142" s="755">
        <v>7.2778525209814857</v>
      </c>
      <c r="M142" s="748">
        <v>1373</v>
      </c>
      <c r="N142" s="755">
        <v>8.7962073162918841</v>
      </c>
      <c r="O142" s="748">
        <v>2070</v>
      </c>
      <c r="P142" s="755">
        <v>13.261579857774361</v>
      </c>
      <c r="Q142" s="748">
        <v>2147</v>
      </c>
      <c r="R142" s="755">
        <v>13.754885002242295</v>
      </c>
      <c r="S142" s="748">
        <v>1407</v>
      </c>
      <c r="T142" s="755">
        <v>9.0140303670959057</v>
      </c>
      <c r="U142" s="748">
        <v>82</v>
      </c>
      <c r="V142" s="194">
        <v>0.5253379460567621</v>
      </c>
    </row>
    <row r="143" spans="1:22" ht="14.85" customHeight="1">
      <c r="A143" s="166" t="s">
        <v>100</v>
      </c>
      <c r="B143" s="15">
        <v>511915</v>
      </c>
      <c r="C143" s="751">
        <v>73790</v>
      </c>
      <c r="D143" s="758">
        <v>14.414502407626268</v>
      </c>
      <c r="E143" s="751">
        <v>69678</v>
      </c>
      <c r="F143" s="758">
        <v>13.611244054188685</v>
      </c>
      <c r="G143" s="751">
        <v>58797</v>
      </c>
      <c r="H143" s="758">
        <v>11.485695867477999</v>
      </c>
      <c r="I143" s="751">
        <v>57168</v>
      </c>
      <c r="J143" s="758">
        <v>11.167478976001876</v>
      </c>
      <c r="K143" s="751">
        <v>62089</v>
      </c>
      <c r="L143" s="758">
        <v>12.128771378060812</v>
      </c>
      <c r="M143" s="751">
        <v>53933</v>
      </c>
      <c r="N143" s="758">
        <v>10.535538126446774</v>
      </c>
      <c r="O143" s="751">
        <v>52750</v>
      </c>
      <c r="P143" s="758">
        <v>10.304445073889219</v>
      </c>
      <c r="Q143" s="751">
        <v>47834</v>
      </c>
      <c r="R143" s="758">
        <v>9.3441293964818364</v>
      </c>
      <c r="S143" s="751">
        <v>32445</v>
      </c>
      <c r="T143" s="758">
        <v>6.337966263930535</v>
      </c>
      <c r="U143" s="751">
        <v>3431</v>
      </c>
      <c r="V143" s="196">
        <v>0.67022845589599833</v>
      </c>
    </row>
    <row r="144" spans="1:22" ht="14.85" customHeight="1">
      <c r="A144" s="166" t="s">
        <v>101</v>
      </c>
      <c r="B144" s="16">
        <v>125715</v>
      </c>
      <c r="C144" s="752">
        <v>10880</v>
      </c>
      <c r="D144" s="759">
        <v>8.654496281271129</v>
      </c>
      <c r="E144" s="752">
        <v>14113</v>
      </c>
      <c r="F144" s="759">
        <v>11.226186214851051</v>
      </c>
      <c r="G144" s="752">
        <v>19666</v>
      </c>
      <c r="H144" s="759">
        <v>15.643320208407907</v>
      </c>
      <c r="I144" s="752">
        <v>15412</v>
      </c>
      <c r="J144" s="759">
        <v>12.259475798432963</v>
      </c>
      <c r="K144" s="752">
        <v>11371</v>
      </c>
      <c r="L144" s="759">
        <v>9.045062243964523</v>
      </c>
      <c r="M144" s="752">
        <v>12384</v>
      </c>
      <c r="N144" s="759">
        <v>9.8508531201527259</v>
      </c>
      <c r="O144" s="752">
        <v>15928</v>
      </c>
      <c r="P144" s="759">
        <v>12.66992801177266</v>
      </c>
      <c r="Q144" s="752">
        <v>15157</v>
      </c>
      <c r="R144" s="759">
        <v>12.056636041840671</v>
      </c>
      <c r="S144" s="752">
        <v>10015</v>
      </c>
      <c r="T144" s="759">
        <v>7.9664320089090399</v>
      </c>
      <c r="U144" s="752">
        <v>789</v>
      </c>
      <c r="V144" s="197">
        <v>0.6276100703973273</v>
      </c>
    </row>
    <row r="145" spans="1:22" ht="14.85" customHeight="1">
      <c r="A145" s="167" t="s">
        <v>102</v>
      </c>
      <c r="B145" s="156">
        <v>637630</v>
      </c>
      <c r="C145" s="753">
        <v>84670</v>
      </c>
      <c r="D145" s="760">
        <v>13.278860781330865</v>
      </c>
      <c r="E145" s="753">
        <v>83791</v>
      </c>
      <c r="F145" s="760">
        <v>13.141006539842856</v>
      </c>
      <c r="G145" s="753">
        <v>78463</v>
      </c>
      <c r="H145" s="760">
        <v>12.30541222966297</v>
      </c>
      <c r="I145" s="753">
        <v>72580</v>
      </c>
      <c r="J145" s="760">
        <v>11.382776845506013</v>
      </c>
      <c r="K145" s="753">
        <v>73460</v>
      </c>
      <c r="L145" s="760">
        <v>11.520787917757948</v>
      </c>
      <c r="M145" s="753">
        <v>66317</v>
      </c>
      <c r="N145" s="760">
        <v>10.40054577105845</v>
      </c>
      <c r="O145" s="753">
        <v>68678</v>
      </c>
      <c r="P145" s="760">
        <v>10.77082320467983</v>
      </c>
      <c r="Q145" s="753">
        <v>62991</v>
      </c>
      <c r="R145" s="760">
        <v>9.8789266502517137</v>
      </c>
      <c r="S145" s="753">
        <v>42460</v>
      </c>
      <c r="T145" s="760">
        <v>6.6590342361557644</v>
      </c>
      <c r="U145" s="753">
        <v>4220</v>
      </c>
      <c r="V145" s="198">
        <v>0.66182582375358745</v>
      </c>
    </row>
    <row r="146" spans="1:22" ht="14.85" customHeight="1">
      <c r="A146" s="1045" t="s">
        <v>721</v>
      </c>
      <c r="B146" s="1045"/>
      <c r="C146" s="1045"/>
      <c r="D146" s="1045"/>
      <c r="E146" s="1045"/>
      <c r="F146" s="1045"/>
      <c r="G146" s="1045"/>
      <c r="H146" s="1045"/>
      <c r="I146" s="1045"/>
      <c r="J146" s="1045"/>
      <c r="K146" s="1045"/>
      <c r="L146" s="1045"/>
      <c r="M146" s="1045"/>
      <c r="N146" s="1045"/>
      <c r="O146" s="1045"/>
      <c r="P146" s="1045"/>
      <c r="Q146" s="1045"/>
      <c r="R146" s="1045"/>
      <c r="S146" s="1045"/>
      <c r="T146" s="1045"/>
      <c r="U146" s="1045"/>
      <c r="V146" s="1045"/>
    </row>
    <row r="147" spans="1:22" ht="14.85" customHeight="1">
      <c r="A147" s="1047" t="s">
        <v>725</v>
      </c>
      <c r="B147" s="1047"/>
      <c r="C147" s="1047"/>
      <c r="D147" s="1047"/>
      <c r="E147" s="1047"/>
      <c r="F147" s="1047"/>
      <c r="G147" s="1047"/>
      <c r="H147" s="1047"/>
      <c r="I147" s="1047"/>
      <c r="J147" s="1047"/>
      <c r="K147" s="1047"/>
      <c r="L147" s="1047"/>
      <c r="M147" s="1047"/>
      <c r="N147" s="1047"/>
      <c r="O147" s="1047"/>
      <c r="P147" s="1047"/>
      <c r="Q147" s="1047"/>
      <c r="R147" s="1047"/>
      <c r="S147" s="1047"/>
      <c r="T147" s="1047"/>
      <c r="U147" s="1047"/>
      <c r="V147" s="1047"/>
    </row>
    <row r="148" spans="1:22" ht="14.85" customHeight="1">
      <c r="A148" s="1101"/>
      <c r="B148" s="1101"/>
      <c r="C148" s="49"/>
      <c r="D148" s="50"/>
      <c r="E148" s="51"/>
      <c r="F148" s="51"/>
      <c r="G148" s="51"/>
      <c r="H148" s="51"/>
      <c r="I148" s="51"/>
      <c r="J148" s="51"/>
      <c r="K148" s="51"/>
      <c r="L148" s="51"/>
      <c r="M148" s="51"/>
      <c r="N148" s="51"/>
      <c r="O148" s="51"/>
      <c r="P148" s="51"/>
      <c r="Q148" s="51"/>
      <c r="R148" s="51"/>
      <c r="S148" s="51"/>
      <c r="T148" s="51"/>
      <c r="U148" s="549"/>
      <c r="V148" s="549"/>
    </row>
    <row r="149" spans="1:22" ht="23.45" customHeight="1">
      <c r="A149" s="1040">
        <v>2019</v>
      </c>
      <c r="B149" s="1040"/>
      <c r="C149" s="1040"/>
      <c r="D149" s="1040"/>
      <c r="E149" s="1040"/>
      <c r="F149" s="1040"/>
      <c r="G149" s="1040"/>
      <c r="H149" s="1040"/>
      <c r="I149" s="1040"/>
      <c r="J149" s="1040"/>
      <c r="K149" s="1040"/>
      <c r="L149" s="1040"/>
      <c r="M149" s="1040"/>
      <c r="N149" s="1040"/>
      <c r="O149" s="1040"/>
      <c r="P149" s="1040"/>
      <c r="Q149" s="1040"/>
      <c r="R149" s="1040"/>
      <c r="S149" s="1040"/>
      <c r="T149" s="1040"/>
      <c r="U149" s="1040"/>
      <c r="V149" s="1040"/>
    </row>
    <row r="150" spans="1:22" ht="14.85" customHeight="1">
      <c r="A150" s="549"/>
      <c r="B150" s="549"/>
      <c r="C150" s="49"/>
      <c r="D150" s="50"/>
      <c r="E150" s="51"/>
      <c r="F150" s="51"/>
      <c r="G150" s="51"/>
      <c r="H150" s="51"/>
      <c r="I150" s="51"/>
      <c r="J150" s="51"/>
      <c r="K150" s="51"/>
      <c r="L150" s="51"/>
      <c r="M150" s="51"/>
      <c r="N150" s="51"/>
      <c r="O150" s="51"/>
      <c r="P150" s="51"/>
      <c r="Q150" s="51"/>
      <c r="R150" s="51"/>
      <c r="S150" s="51"/>
      <c r="T150" s="51"/>
      <c r="U150" s="549"/>
      <c r="V150" s="549"/>
    </row>
    <row r="151" spans="1:22" ht="14.85" customHeight="1">
      <c r="A151" s="157" t="s">
        <v>659</v>
      </c>
      <c r="B151" s="158"/>
      <c r="C151" s="174"/>
      <c r="D151" s="175"/>
      <c r="E151" s="176"/>
      <c r="F151" s="176"/>
      <c r="G151" s="176"/>
      <c r="H151" s="176"/>
      <c r="I151" s="176"/>
      <c r="J151" s="176"/>
      <c r="K151" s="176"/>
      <c r="L151" s="176"/>
      <c r="M151" s="176"/>
      <c r="N151" s="176"/>
      <c r="O151" s="176"/>
      <c r="P151" s="176"/>
      <c r="Q151" s="176"/>
      <c r="R151" s="176"/>
      <c r="S151" s="176"/>
      <c r="T151" s="176"/>
      <c r="U151" s="549"/>
      <c r="V151" s="549"/>
    </row>
    <row r="152" spans="1:22" ht="14.85" customHeight="1">
      <c r="A152" s="1081" t="s">
        <v>311</v>
      </c>
      <c r="B152" s="1094" t="s">
        <v>312</v>
      </c>
      <c r="C152" s="1096" t="s">
        <v>314</v>
      </c>
      <c r="D152" s="1097"/>
      <c r="E152" s="1097"/>
      <c r="F152" s="1097"/>
      <c r="G152" s="1097"/>
      <c r="H152" s="1097"/>
      <c r="I152" s="1097"/>
      <c r="J152" s="1097"/>
      <c r="K152" s="1097"/>
      <c r="L152" s="1097"/>
      <c r="M152" s="1097"/>
      <c r="N152" s="1097"/>
      <c r="O152" s="1097"/>
      <c r="P152" s="1097"/>
      <c r="Q152" s="1097"/>
      <c r="R152" s="1097"/>
      <c r="S152" s="1097"/>
      <c r="T152" s="1097"/>
      <c r="U152" s="1097"/>
      <c r="V152" s="1098"/>
    </row>
    <row r="153" spans="1:22" ht="14.85" customHeight="1">
      <c r="A153" s="1082"/>
      <c r="B153" s="1095"/>
      <c r="C153" s="1090" t="s">
        <v>324</v>
      </c>
      <c r="D153" s="1091"/>
      <c r="E153" s="1090" t="s">
        <v>325</v>
      </c>
      <c r="F153" s="1091"/>
      <c r="G153" s="1090" t="s">
        <v>332</v>
      </c>
      <c r="H153" s="1091"/>
      <c r="I153" s="1090" t="s">
        <v>333</v>
      </c>
      <c r="J153" s="1091"/>
      <c r="K153" s="1090" t="s">
        <v>334</v>
      </c>
      <c r="L153" s="1091"/>
      <c r="M153" s="1090" t="s">
        <v>335</v>
      </c>
      <c r="N153" s="1091"/>
      <c r="O153" s="1090" t="s">
        <v>336</v>
      </c>
      <c r="P153" s="1091"/>
      <c r="Q153" s="1090" t="s">
        <v>337</v>
      </c>
      <c r="R153" s="1091"/>
      <c r="S153" s="1090" t="s">
        <v>338</v>
      </c>
      <c r="T153" s="1091"/>
      <c r="U153" s="1092" t="s">
        <v>339</v>
      </c>
      <c r="V153" s="1093"/>
    </row>
    <row r="154" spans="1:22" ht="14.85" customHeight="1" thickBot="1">
      <c r="A154" s="1083"/>
      <c r="B154" s="742" t="s">
        <v>313</v>
      </c>
      <c r="C154" s="743" t="s">
        <v>313</v>
      </c>
      <c r="D154" s="744" t="s">
        <v>317</v>
      </c>
      <c r="E154" s="738" t="s">
        <v>313</v>
      </c>
      <c r="F154" s="739" t="s">
        <v>317</v>
      </c>
      <c r="G154" s="738" t="s">
        <v>313</v>
      </c>
      <c r="H154" s="739" t="s">
        <v>317</v>
      </c>
      <c r="I154" s="736" t="s">
        <v>313</v>
      </c>
      <c r="J154" s="739" t="s">
        <v>317</v>
      </c>
      <c r="K154" s="745" t="s">
        <v>313</v>
      </c>
      <c r="L154" s="739" t="s">
        <v>317</v>
      </c>
      <c r="M154" s="736" t="s">
        <v>313</v>
      </c>
      <c r="N154" s="737" t="s">
        <v>317</v>
      </c>
      <c r="O154" s="738" t="s">
        <v>313</v>
      </c>
      <c r="P154" s="739" t="s">
        <v>317</v>
      </c>
      <c r="Q154" s="738" t="s">
        <v>313</v>
      </c>
      <c r="R154" s="739" t="s">
        <v>317</v>
      </c>
      <c r="S154" s="738" t="s">
        <v>313</v>
      </c>
      <c r="T154" s="739" t="s">
        <v>317</v>
      </c>
      <c r="U154" s="746" t="s">
        <v>313</v>
      </c>
      <c r="V154" s="741" t="s">
        <v>317</v>
      </c>
    </row>
    <row r="155" spans="1:22" ht="14.85" customHeight="1">
      <c r="A155" s="149" t="s">
        <v>84</v>
      </c>
      <c r="B155" s="11">
        <v>92336</v>
      </c>
      <c r="C155" s="747">
        <v>15164</v>
      </c>
      <c r="D155" s="754">
        <f t="shared" ref="D155:D173" si="11">C155/B155*100</f>
        <v>16.42263039334604</v>
      </c>
      <c r="E155" s="747">
        <v>12518</v>
      </c>
      <c r="F155" s="754">
        <f t="shared" ref="F155:F163" si="12">E155/B155*100</f>
        <v>13.557009183850285</v>
      </c>
      <c r="G155" s="747">
        <v>9731</v>
      </c>
      <c r="H155" s="754">
        <f t="shared" ref="H155:H173" si="13">G155/B155*100</f>
        <v>10.53868480332698</v>
      </c>
      <c r="I155" s="747">
        <v>10060</v>
      </c>
      <c r="J155" s="754">
        <f t="shared" ref="J155:J173" si="14">I155/B155*100</f>
        <v>10.894992202391267</v>
      </c>
      <c r="K155" s="747">
        <v>10413</v>
      </c>
      <c r="L155" s="754">
        <f t="shared" ref="L155:L165" si="15">K155/B155*100</f>
        <v>11.277291630566626</v>
      </c>
      <c r="M155" s="747">
        <v>10013</v>
      </c>
      <c r="N155" s="754">
        <f>M155/B155*100</f>
        <v>10.844091145382082</v>
      </c>
      <c r="O155" s="747">
        <v>10156</v>
      </c>
      <c r="P155" s="754">
        <f t="shared" ref="P155:P173" si="16">O155/B155*100</f>
        <v>10.998960318835557</v>
      </c>
      <c r="Q155" s="747">
        <v>8388</v>
      </c>
      <c r="R155" s="754">
        <f t="shared" ref="R155:R163" si="17">Q155/B155*100</f>
        <v>9.0842141743198752</v>
      </c>
      <c r="S155" s="747">
        <v>5336</v>
      </c>
      <c r="T155" s="754">
        <f>S155/B155*100</f>
        <v>5.7788944723618094</v>
      </c>
      <c r="U155" s="747">
        <v>557</v>
      </c>
      <c r="V155" s="193">
        <f t="shared" ref="V155:V173" si="18">U155/B155*100</f>
        <v>0.60323167561947666</v>
      </c>
    </row>
    <row r="156" spans="1:22" ht="14.85" customHeight="1">
      <c r="A156" s="150" t="s">
        <v>85</v>
      </c>
      <c r="B156" s="12">
        <v>91903</v>
      </c>
      <c r="C156" s="748">
        <v>16311</v>
      </c>
      <c r="D156" s="755">
        <f t="shared" si="11"/>
        <v>17.748060455044993</v>
      </c>
      <c r="E156" s="748">
        <v>12334</v>
      </c>
      <c r="F156" s="755">
        <f t="shared" si="12"/>
        <v>13.420671795262395</v>
      </c>
      <c r="G156" s="748">
        <v>10414</v>
      </c>
      <c r="H156" s="755">
        <f t="shared" si="13"/>
        <v>11.331512573038966</v>
      </c>
      <c r="I156" s="748">
        <v>10985</v>
      </c>
      <c r="J156" s="755">
        <f t="shared" si="14"/>
        <v>11.952819820898121</v>
      </c>
      <c r="K156" s="748">
        <v>11580</v>
      </c>
      <c r="L156" s="755">
        <f t="shared" si="15"/>
        <v>12.600241559035069</v>
      </c>
      <c r="M156" s="748">
        <v>9262</v>
      </c>
      <c r="N156" s="755">
        <f>M156/B156*100</f>
        <v>10.078017039704907</v>
      </c>
      <c r="O156" s="748">
        <v>8580</v>
      </c>
      <c r="P156" s="755">
        <f t="shared" si="16"/>
        <v>9.3359302743109573</v>
      </c>
      <c r="Q156" s="748">
        <v>7058</v>
      </c>
      <c r="R156" s="755">
        <f t="shared" si="17"/>
        <v>7.6798363491942592</v>
      </c>
      <c r="S156" s="748">
        <v>4917</v>
      </c>
      <c r="T156" s="755">
        <f>S156/B156*100</f>
        <v>5.3502061956628184</v>
      </c>
      <c r="U156" s="748">
        <v>462</v>
      </c>
      <c r="V156" s="194">
        <f t="shared" si="18"/>
        <v>0.5027039378475131</v>
      </c>
    </row>
    <row r="157" spans="1:22" ht="14.85" customHeight="1">
      <c r="A157" s="151" t="s">
        <v>86</v>
      </c>
      <c r="B157" s="13">
        <v>32558</v>
      </c>
      <c r="C157" s="749">
        <v>2907</v>
      </c>
      <c r="D157" s="756">
        <f t="shared" si="11"/>
        <v>8.9286811229190981</v>
      </c>
      <c r="E157" s="749">
        <v>4256</v>
      </c>
      <c r="F157" s="756">
        <f t="shared" si="12"/>
        <v>13.072056023097241</v>
      </c>
      <c r="G157" s="749">
        <v>4944</v>
      </c>
      <c r="H157" s="756">
        <f t="shared" si="13"/>
        <v>15.185207936605444</v>
      </c>
      <c r="I157" s="749">
        <v>4386</v>
      </c>
      <c r="J157" s="756">
        <f t="shared" si="14"/>
        <v>13.471343448614782</v>
      </c>
      <c r="K157" s="749">
        <v>3287</v>
      </c>
      <c r="L157" s="756">
        <f t="shared" si="15"/>
        <v>10.095828982124209</v>
      </c>
      <c r="M157" s="749">
        <v>3370</v>
      </c>
      <c r="N157" s="756">
        <v>10.3</v>
      </c>
      <c r="O157" s="749">
        <v>3890</v>
      </c>
      <c r="P157" s="756">
        <f t="shared" si="16"/>
        <v>11.947908348178634</v>
      </c>
      <c r="Q157" s="749">
        <v>3375</v>
      </c>
      <c r="R157" s="756">
        <f t="shared" si="17"/>
        <v>10.366115854782235</v>
      </c>
      <c r="S157" s="749">
        <v>1883</v>
      </c>
      <c r="T157" s="756">
        <f>S157/B157*100</f>
        <v>5.7835247865347998</v>
      </c>
      <c r="U157" s="749">
        <v>260</v>
      </c>
      <c r="V157" s="195">
        <f t="shared" si="18"/>
        <v>0.79857485103507586</v>
      </c>
    </row>
    <row r="158" spans="1:22" ht="14.85" customHeight="1">
      <c r="A158" s="150" t="s">
        <v>87</v>
      </c>
      <c r="B158" s="12">
        <v>17494</v>
      </c>
      <c r="C158" s="748">
        <v>1202</v>
      </c>
      <c r="D158" s="755">
        <f t="shared" si="11"/>
        <v>6.87092717503144</v>
      </c>
      <c r="E158" s="748">
        <v>2000</v>
      </c>
      <c r="F158" s="755">
        <f t="shared" si="12"/>
        <v>11.432491139819366</v>
      </c>
      <c r="G158" s="748">
        <v>2662</v>
      </c>
      <c r="H158" s="755">
        <f t="shared" si="13"/>
        <v>15.216645707099577</v>
      </c>
      <c r="I158" s="748">
        <v>2092</v>
      </c>
      <c r="J158" s="755">
        <f t="shared" si="14"/>
        <v>11.958385732251058</v>
      </c>
      <c r="K158" s="748">
        <v>1534</v>
      </c>
      <c r="L158" s="755">
        <f t="shared" si="15"/>
        <v>8.7687207042414546</v>
      </c>
      <c r="M158" s="748">
        <v>1972</v>
      </c>
      <c r="N158" s="755">
        <f t="shared" ref="N158:N173" si="19">M158/B158*100</f>
        <v>11.272436263861895</v>
      </c>
      <c r="O158" s="748">
        <v>2324</v>
      </c>
      <c r="P158" s="755">
        <f t="shared" si="16"/>
        <v>13.284554704470104</v>
      </c>
      <c r="Q158" s="748">
        <v>2180</v>
      </c>
      <c r="R158" s="755">
        <f t="shared" si="17"/>
        <v>12.461415342403109</v>
      </c>
      <c r="S158" s="748">
        <v>1425</v>
      </c>
      <c r="T158" s="755">
        <v>8</v>
      </c>
      <c r="U158" s="748">
        <v>103</v>
      </c>
      <c r="V158" s="194">
        <f t="shared" si="18"/>
        <v>0.58877329370069731</v>
      </c>
    </row>
    <row r="159" spans="1:22" ht="14.85" customHeight="1">
      <c r="A159" s="151" t="s">
        <v>88</v>
      </c>
      <c r="B159" s="13">
        <v>5314</v>
      </c>
      <c r="C159" s="749">
        <v>498</v>
      </c>
      <c r="D159" s="756">
        <f t="shared" si="11"/>
        <v>9.3714715844937899</v>
      </c>
      <c r="E159" s="749">
        <v>795</v>
      </c>
      <c r="F159" s="756">
        <f t="shared" si="12"/>
        <v>14.960481746330448</v>
      </c>
      <c r="G159" s="749">
        <v>773</v>
      </c>
      <c r="H159" s="756">
        <f t="shared" si="13"/>
        <v>14.546480993601808</v>
      </c>
      <c r="I159" s="749">
        <v>622</v>
      </c>
      <c r="J159" s="756">
        <f t="shared" si="14"/>
        <v>11.704930372600678</v>
      </c>
      <c r="K159" s="749">
        <v>578</v>
      </c>
      <c r="L159" s="756">
        <f t="shared" si="15"/>
        <v>10.876928867143395</v>
      </c>
      <c r="M159" s="749">
        <v>539</v>
      </c>
      <c r="N159" s="756">
        <f t="shared" si="19"/>
        <v>10.143018441851712</v>
      </c>
      <c r="O159" s="749">
        <v>620</v>
      </c>
      <c r="P159" s="756">
        <f t="shared" si="16"/>
        <v>11.667293940534437</v>
      </c>
      <c r="Q159" s="749">
        <v>470</v>
      </c>
      <c r="R159" s="756">
        <f t="shared" si="17"/>
        <v>8.8445615355664273</v>
      </c>
      <c r="S159" s="749">
        <v>376</v>
      </c>
      <c r="T159" s="756">
        <f t="shared" ref="T159:T173" si="20">S159/B159*100</f>
        <v>7.0756492284531429</v>
      </c>
      <c r="U159" s="749">
        <v>43</v>
      </c>
      <c r="V159" s="195">
        <f t="shared" si="18"/>
        <v>0.80918328942416251</v>
      </c>
    </row>
    <row r="160" spans="1:22" ht="14.85" customHeight="1">
      <c r="A160" s="150" t="s">
        <v>89</v>
      </c>
      <c r="B160" s="12">
        <v>16590</v>
      </c>
      <c r="C160" s="748">
        <v>1966</v>
      </c>
      <c r="D160" s="755">
        <f t="shared" si="11"/>
        <v>11.85051235684147</v>
      </c>
      <c r="E160" s="748">
        <v>2769</v>
      </c>
      <c r="F160" s="755">
        <f t="shared" si="12"/>
        <v>16.690777576853527</v>
      </c>
      <c r="G160" s="748">
        <v>2673</v>
      </c>
      <c r="H160" s="755">
        <f t="shared" si="13"/>
        <v>16.112115732368899</v>
      </c>
      <c r="I160" s="748">
        <v>2026</v>
      </c>
      <c r="J160" s="755">
        <f t="shared" si="14"/>
        <v>12.212176009644365</v>
      </c>
      <c r="K160" s="748">
        <v>1763</v>
      </c>
      <c r="L160" s="755">
        <f t="shared" si="15"/>
        <v>10.626883664858349</v>
      </c>
      <c r="M160" s="748">
        <v>1500</v>
      </c>
      <c r="N160" s="755">
        <f t="shared" si="19"/>
        <v>9.0415913200723335</v>
      </c>
      <c r="O160" s="748">
        <v>1481</v>
      </c>
      <c r="P160" s="755">
        <f t="shared" si="16"/>
        <v>8.9270644966847499</v>
      </c>
      <c r="Q160" s="748">
        <v>1368</v>
      </c>
      <c r="R160" s="755">
        <f t="shared" si="17"/>
        <v>8.2459312839059677</v>
      </c>
      <c r="S160" s="748">
        <v>880</v>
      </c>
      <c r="T160" s="755">
        <f t="shared" si="20"/>
        <v>5.3044002411091018</v>
      </c>
      <c r="U160" s="748">
        <v>164</v>
      </c>
      <c r="V160" s="194">
        <f t="shared" si="18"/>
        <v>0.98854731766124182</v>
      </c>
    </row>
    <row r="161" spans="1:22" ht="14.85" customHeight="1">
      <c r="A161" s="151" t="s">
        <v>90</v>
      </c>
      <c r="B161" s="13">
        <v>49481</v>
      </c>
      <c r="C161" s="749">
        <v>6475</v>
      </c>
      <c r="D161" s="756">
        <f t="shared" si="11"/>
        <v>13.085830925001515</v>
      </c>
      <c r="E161" s="749">
        <v>6408</v>
      </c>
      <c r="F161" s="756">
        <f t="shared" si="12"/>
        <v>12.950425415816172</v>
      </c>
      <c r="G161" s="749">
        <v>5603</v>
      </c>
      <c r="H161" s="756">
        <f t="shared" si="13"/>
        <v>11.323538327843011</v>
      </c>
      <c r="I161" s="749">
        <v>5825</v>
      </c>
      <c r="J161" s="756">
        <f t="shared" si="14"/>
        <v>11.772195388128777</v>
      </c>
      <c r="K161" s="749">
        <v>5798</v>
      </c>
      <c r="L161" s="756">
        <f t="shared" si="15"/>
        <v>11.717628988904833</v>
      </c>
      <c r="M161" s="749">
        <v>5030</v>
      </c>
      <c r="N161" s="756">
        <f t="shared" si="19"/>
        <v>10.165518077645965</v>
      </c>
      <c r="O161" s="749">
        <v>5627</v>
      </c>
      <c r="P161" s="756">
        <f t="shared" si="16"/>
        <v>11.37204179381985</v>
      </c>
      <c r="Q161" s="749">
        <v>5082</v>
      </c>
      <c r="R161" s="756">
        <f t="shared" si="17"/>
        <v>10.270608920595786</v>
      </c>
      <c r="S161" s="749">
        <v>3270</v>
      </c>
      <c r="T161" s="756">
        <f t="shared" si="20"/>
        <v>6.6085972393443955</v>
      </c>
      <c r="U161" s="749">
        <v>363</v>
      </c>
      <c r="V161" s="195">
        <f t="shared" si="18"/>
        <v>0.73361492289969887</v>
      </c>
    </row>
    <row r="162" spans="1:22" ht="14.85" customHeight="1">
      <c r="A162" s="150" t="s">
        <v>91</v>
      </c>
      <c r="B162" s="12">
        <v>10852</v>
      </c>
      <c r="C162" s="748">
        <v>828</v>
      </c>
      <c r="D162" s="755">
        <f t="shared" si="11"/>
        <v>7.629929966826392</v>
      </c>
      <c r="E162" s="748">
        <v>1145</v>
      </c>
      <c r="F162" s="755">
        <f t="shared" si="12"/>
        <v>10.551050497604129</v>
      </c>
      <c r="G162" s="748">
        <v>1571</v>
      </c>
      <c r="H162" s="755">
        <f t="shared" si="13"/>
        <v>14.476594176188721</v>
      </c>
      <c r="I162" s="748">
        <v>1167</v>
      </c>
      <c r="J162" s="755">
        <f t="shared" si="14"/>
        <v>10.753778105418355</v>
      </c>
      <c r="K162" s="748">
        <v>942</v>
      </c>
      <c r="L162" s="755">
        <f t="shared" si="15"/>
        <v>8.680427570954663</v>
      </c>
      <c r="M162" s="748">
        <v>1133</v>
      </c>
      <c r="N162" s="755">
        <f t="shared" si="19"/>
        <v>10.440471802432731</v>
      </c>
      <c r="O162" s="748">
        <v>1496</v>
      </c>
      <c r="P162" s="755">
        <f t="shared" si="16"/>
        <v>13.78547733136749</v>
      </c>
      <c r="Q162" s="748">
        <v>1428</v>
      </c>
      <c r="R162" s="755">
        <f t="shared" si="17"/>
        <v>13.15886472539624</v>
      </c>
      <c r="S162" s="748">
        <v>1036</v>
      </c>
      <c r="T162" s="755">
        <f t="shared" si="20"/>
        <v>9.5466273497972729</v>
      </c>
      <c r="U162" s="748">
        <v>106</v>
      </c>
      <c r="V162" s="194">
        <f t="shared" si="18"/>
        <v>0.97677847401400675</v>
      </c>
    </row>
    <row r="163" spans="1:22" ht="14.85" customHeight="1">
      <c r="A163" s="151" t="s">
        <v>92</v>
      </c>
      <c r="B163" s="13">
        <v>55097</v>
      </c>
      <c r="C163" s="749">
        <v>6902</v>
      </c>
      <c r="D163" s="756">
        <f t="shared" si="11"/>
        <v>12.526997840172784</v>
      </c>
      <c r="E163" s="749">
        <v>7521</v>
      </c>
      <c r="F163" s="756">
        <f t="shared" si="12"/>
        <v>13.650470987531083</v>
      </c>
      <c r="G163" s="749">
        <v>6094</v>
      </c>
      <c r="H163" s="756">
        <f t="shared" si="13"/>
        <v>11.060493311795561</v>
      </c>
      <c r="I163" s="749">
        <v>6082</v>
      </c>
      <c r="J163" s="756">
        <f t="shared" si="14"/>
        <v>11.038713541572136</v>
      </c>
      <c r="K163" s="749">
        <v>6319</v>
      </c>
      <c r="L163" s="756">
        <f t="shared" si="15"/>
        <v>11.468864003484763</v>
      </c>
      <c r="M163" s="749">
        <v>6187</v>
      </c>
      <c r="N163" s="756">
        <f t="shared" si="19"/>
        <v>11.229286531027098</v>
      </c>
      <c r="O163" s="749">
        <v>6609</v>
      </c>
      <c r="P163" s="756">
        <f t="shared" si="16"/>
        <v>11.995208450550846</v>
      </c>
      <c r="Q163" s="749">
        <v>5558</v>
      </c>
      <c r="R163" s="756">
        <f t="shared" si="17"/>
        <v>10.087663575149282</v>
      </c>
      <c r="S163" s="749">
        <v>3567</v>
      </c>
      <c r="T163" s="756">
        <f t="shared" si="20"/>
        <v>6.4740366989128262</v>
      </c>
      <c r="U163" s="749">
        <v>258</v>
      </c>
      <c r="V163" s="195">
        <f t="shared" si="18"/>
        <v>0.4682650598036191</v>
      </c>
    </row>
    <row r="164" spans="1:22" ht="14.85" customHeight="1">
      <c r="A164" s="150" t="s">
        <v>93</v>
      </c>
      <c r="B164" s="12">
        <v>119264</v>
      </c>
      <c r="C164" s="748">
        <v>15405</v>
      </c>
      <c r="D164" s="755">
        <f t="shared" si="11"/>
        <v>12.916722565065736</v>
      </c>
      <c r="E164" s="748">
        <v>16395</v>
      </c>
      <c r="F164" s="755">
        <v>13.8</v>
      </c>
      <c r="G164" s="748">
        <v>13176</v>
      </c>
      <c r="H164" s="755">
        <f t="shared" si="13"/>
        <v>11.047759592165281</v>
      </c>
      <c r="I164" s="748">
        <v>13157</v>
      </c>
      <c r="J164" s="755">
        <f t="shared" si="14"/>
        <v>11.031828548430372</v>
      </c>
      <c r="K164" s="748">
        <v>14778</v>
      </c>
      <c r="L164" s="755">
        <f t="shared" si="15"/>
        <v>12.390998121813791</v>
      </c>
      <c r="M164" s="748">
        <v>12536</v>
      </c>
      <c r="N164" s="755">
        <f t="shared" si="19"/>
        <v>10.511134961094715</v>
      </c>
      <c r="O164" s="748">
        <v>12889</v>
      </c>
      <c r="P164" s="755">
        <f t="shared" si="16"/>
        <v>10.807116984169573</v>
      </c>
      <c r="Q164" s="748">
        <v>12217</v>
      </c>
      <c r="R164" s="755">
        <v>10.3</v>
      </c>
      <c r="S164" s="748">
        <v>8216</v>
      </c>
      <c r="T164" s="755">
        <f t="shared" si="20"/>
        <v>6.888918701368393</v>
      </c>
      <c r="U164" s="748">
        <v>495</v>
      </c>
      <c r="V164" s="194">
        <f t="shared" si="18"/>
        <v>0.41504561309364096</v>
      </c>
    </row>
    <row r="165" spans="1:22" ht="14.85" customHeight="1">
      <c r="A165" s="151" t="s">
        <v>94</v>
      </c>
      <c r="B165" s="13">
        <v>31758</v>
      </c>
      <c r="C165" s="749">
        <v>3689</v>
      </c>
      <c r="D165" s="756">
        <f t="shared" si="11"/>
        <v>11.61597077901631</v>
      </c>
      <c r="E165" s="749">
        <v>4013</v>
      </c>
      <c r="F165" s="756">
        <f>E165/B165*100</f>
        <v>12.636186157818502</v>
      </c>
      <c r="G165" s="749">
        <v>3387</v>
      </c>
      <c r="H165" s="756">
        <f t="shared" si="13"/>
        <v>10.665029283959946</v>
      </c>
      <c r="I165" s="749">
        <v>3824</v>
      </c>
      <c r="J165" s="756">
        <f t="shared" si="14"/>
        <v>12.041060520183891</v>
      </c>
      <c r="K165" s="749">
        <v>4186</v>
      </c>
      <c r="L165" s="756">
        <f t="shared" si="15"/>
        <v>13.180930789092512</v>
      </c>
      <c r="M165" s="749">
        <v>3533</v>
      </c>
      <c r="N165" s="756">
        <f t="shared" si="19"/>
        <v>11.124755967000441</v>
      </c>
      <c r="O165" s="749">
        <v>3515</v>
      </c>
      <c r="P165" s="756">
        <f t="shared" si="16"/>
        <v>11.068077334844764</v>
      </c>
      <c r="Q165" s="749">
        <v>3343</v>
      </c>
      <c r="R165" s="756">
        <f>Q165/B165*100</f>
        <v>10.526481516468293</v>
      </c>
      <c r="S165" s="749">
        <v>2144</v>
      </c>
      <c r="T165" s="756">
        <f t="shared" si="20"/>
        <v>6.7510548523206744</v>
      </c>
      <c r="U165" s="749">
        <v>124</v>
      </c>
      <c r="V165" s="195">
        <f t="shared" si="18"/>
        <v>0.39045279929466592</v>
      </c>
    </row>
    <row r="166" spans="1:22" ht="14.85" customHeight="1">
      <c r="A166" s="150" t="s">
        <v>95</v>
      </c>
      <c r="B166" s="12">
        <v>6544</v>
      </c>
      <c r="C166" s="748">
        <v>904</v>
      </c>
      <c r="D166" s="755">
        <f t="shared" si="11"/>
        <v>13.814180929095354</v>
      </c>
      <c r="E166" s="748">
        <v>981</v>
      </c>
      <c r="F166" s="755">
        <f>E166/B166*100</f>
        <v>14.99083129584352</v>
      </c>
      <c r="G166" s="748">
        <v>739</v>
      </c>
      <c r="H166" s="755">
        <f t="shared" si="13"/>
        <v>11.29278728606357</v>
      </c>
      <c r="I166" s="748">
        <v>713</v>
      </c>
      <c r="J166" s="755">
        <f t="shared" si="14"/>
        <v>10.895476772616137</v>
      </c>
      <c r="K166" s="748">
        <v>789</v>
      </c>
      <c r="L166" s="755">
        <v>12</v>
      </c>
      <c r="M166" s="748">
        <v>679</v>
      </c>
      <c r="N166" s="755">
        <f t="shared" si="19"/>
        <v>10.375916870415649</v>
      </c>
      <c r="O166" s="748">
        <v>692</v>
      </c>
      <c r="P166" s="755">
        <f t="shared" si="16"/>
        <v>10.574572127139364</v>
      </c>
      <c r="Q166" s="748">
        <v>602</v>
      </c>
      <c r="R166" s="755">
        <f>Q166/B166*100</f>
        <v>9.1992665036674826</v>
      </c>
      <c r="S166" s="748">
        <v>421</v>
      </c>
      <c r="T166" s="755">
        <f t="shared" si="20"/>
        <v>6.4333740831295838</v>
      </c>
      <c r="U166" s="748">
        <v>24</v>
      </c>
      <c r="V166" s="194">
        <f t="shared" si="18"/>
        <v>0.36674816625916873</v>
      </c>
    </row>
    <row r="167" spans="1:22" ht="14.85" customHeight="1">
      <c r="A167" s="151" t="s">
        <v>96</v>
      </c>
      <c r="B167" s="13">
        <v>28820</v>
      </c>
      <c r="C167" s="749">
        <v>2019</v>
      </c>
      <c r="D167" s="756">
        <f t="shared" si="11"/>
        <v>7.0055517002081888</v>
      </c>
      <c r="E167" s="749">
        <v>3538</v>
      </c>
      <c r="F167" s="756">
        <f>E167/B167*100</f>
        <v>12.27619708535739</v>
      </c>
      <c r="G167" s="749">
        <v>4300</v>
      </c>
      <c r="H167" s="756">
        <f t="shared" si="13"/>
        <v>14.920194309507288</v>
      </c>
      <c r="I167" s="749">
        <v>3234</v>
      </c>
      <c r="J167" s="756">
        <f t="shared" si="14"/>
        <v>11.221374045801527</v>
      </c>
      <c r="K167" s="749">
        <v>2537</v>
      </c>
      <c r="L167" s="756">
        <f t="shared" ref="L167:L173" si="21">K167/B167*100</f>
        <v>8.8029146426093003</v>
      </c>
      <c r="M167" s="749">
        <v>3476</v>
      </c>
      <c r="N167" s="756">
        <f t="shared" si="19"/>
        <v>12.061068702290076</v>
      </c>
      <c r="O167" s="749">
        <v>3882</v>
      </c>
      <c r="P167" s="756">
        <f t="shared" si="16"/>
        <v>13.469812630117975</v>
      </c>
      <c r="Q167" s="749">
        <v>3352</v>
      </c>
      <c r="R167" s="756">
        <f>Q167/B167*100</f>
        <v>11.630811936155448</v>
      </c>
      <c r="S167" s="749">
        <v>2384</v>
      </c>
      <c r="T167" s="756">
        <f t="shared" si="20"/>
        <v>8.2720333102012482</v>
      </c>
      <c r="U167" s="749">
        <v>98</v>
      </c>
      <c r="V167" s="195">
        <f t="shared" si="18"/>
        <v>0.34004163775156143</v>
      </c>
    </row>
    <row r="168" spans="1:22" ht="14.85" customHeight="1">
      <c r="A168" s="150" t="s">
        <v>97</v>
      </c>
      <c r="B168" s="12">
        <v>15985</v>
      </c>
      <c r="C168" s="748">
        <v>1348</v>
      </c>
      <c r="D168" s="755">
        <f t="shared" si="11"/>
        <v>8.4329058492336557</v>
      </c>
      <c r="E168" s="748">
        <v>1943</v>
      </c>
      <c r="F168" s="755">
        <v>12.1</v>
      </c>
      <c r="G168" s="748">
        <v>2078</v>
      </c>
      <c r="H168" s="755">
        <f t="shared" si="13"/>
        <v>12.999687206756333</v>
      </c>
      <c r="I168" s="748">
        <v>1385</v>
      </c>
      <c r="J168" s="755">
        <f t="shared" si="14"/>
        <v>8.6643728495464494</v>
      </c>
      <c r="K168" s="748">
        <v>1017</v>
      </c>
      <c r="L168" s="755">
        <f t="shared" si="21"/>
        <v>6.3622145761651554</v>
      </c>
      <c r="M168" s="748">
        <v>1805</v>
      </c>
      <c r="N168" s="755">
        <f t="shared" si="19"/>
        <v>11.291836096340319</v>
      </c>
      <c r="O168" s="748">
        <v>2385</v>
      </c>
      <c r="P168" s="755">
        <f t="shared" si="16"/>
        <v>14.920237722865187</v>
      </c>
      <c r="Q168" s="748">
        <v>2247</v>
      </c>
      <c r="R168" s="755">
        <f>Q168/B168*100</f>
        <v>14.056928370347199</v>
      </c>
      <c r="S168" s="748">
        <v>1729</v>
      </c>
      <c r="T168" s="755">
        <f t="shared" si="20"/>
        <v>10.816390365968095</v>
      </c>
      <c r="U168" s="748">
        <v>48</v>
      </c>
      <c r="V168" s="194">
        <f t="shared" si="18"/>
        <v>0.30028151391929936</v>
      </c>
    </row>
    <row r="169" spans="1:22" ht="14.85" customHeight="1">
      <c r="A169" s="151" t="s">
        <v>98</v>
      </c>
      <c r="B169" s="13">
        <v>20289</v>
      </c>
      <c r="C169" s="750">
        <v>2158</v>
      </c>
      <c r="D169" s="756">
        <f t="shared" si="11"/>
        <v>10.636305387155602</v>
      </c>
      <c r="E169" s="750">
        <v>2611</v>
      </c>
      <c r="F169" s="756">
        <f>E169/B169*100</f>
        <v>12.869042338212825</v>
      </c>
      <c r="G169" s="750">
        <v>2320</v>
      </c>
      <c r="H169" s="756">
        <f t="shared" si="13"/>
        <v>11.434767608063483</v>
      </c>
      <c r="I169" s="750">
        <v>2273</v>
      </c>
      <c r="J169" s="756">
        <f t="shared" si="14"/>
        <v>11.203114988417369</v>
      </c>
      <c r="K169" s="750">
        <v>2568</v>
      </c>
      <c r="L169" s="756">
        <f t="shared" si="21"/>
        <v>12.657104835132337</v>
      </c>
      <c r="M169" s="750">
        <v>2461</v>
      </c>
      <c r="N169" s="756">
        <f t="shared" si="19"/>
        <v>12.129725467001824</v>
      </c>
      <c r="O169" s="750">
        <v>2502</v>
      </c>
      <c r="P169" s="756">
        <f t="shared" si="16"/>
        <v>12.331805411799497</v>
      </c>
      <c r="Q169" s="750">
        <v>2078</v>
      </c>
      <c r="R169" s="756">
        <f>Q169/B169*100</f>
        <v>10.242003055843067</v>
      </c>
      <c r="S169" s="750">
        <v>1198</v>
      </c>
      <c r="T169" s="756">
        <f t="shared" si="20"/>
        <v>5.9046774114051948</v>
      </c>
      <c r="U169" s="750">
        <v>120</v>
      </c>
      <c r="V169" s="195">
        <f t="shared" si="18"/>
        <v>0.5914534969688009</v>
      </c>
    </row>
    <row r="170" spans="1:22" ht="14.85" customHeight="1" thickBot="1">
      <c r="A170" s="152" t="s">
        <v>99</v>
      </c>
      <c r="B170" s="12">
        <v>15415</v>
      </c>
      <c r="C170" s="748">
        <v>1142</v>
      </c>
      <c r="D170" s="755">
        <f t="shared" si="11"/>
        <v>7.4083684722672727</v>
      </c>
      <c r="E170" s="748">
        <v>2060</v>
      </c>
      <c r="F170" s="755">
        <f>E170/B170*100</f>
        <v>13.363606876419073</v>
      </c>
      <c r="G170" s="748">
        <v>2290</v>
      </c>
      <c r="H170" s="755">
        <f t="shared" si="13"/>
        <v>14.855660071359067</v>
      </c>
      <c r="I170" s="748">
        <v>1548</v>
      </c>
      <c r="J170" s="755">
        <f t="shared" si="14"/>
        <v>10.042166720726566</v>
      </c>
      <c r="K170" s="748">
        <v>1057</v>
      </c>
      <c r="L170" s="755">
        <f t="shared" si="21"/>
        <v>6.8569575089198835</v>
      </c>
      <c r="M170" s="748">
        <v>1502</v>
      </c>
      <c r="N170" s="755">
        <f t="shared" si="19"/>
        <v>9.7437560817385673</v>
      </c>
      <c r="O170" s="748">
        <v>2216</v>
      </c>
      <c r="P170" s="755">
        <f t="shared" si="16"/>
        <v>14.375608173856632</v>
      </c>
      <c r="Q170" s="748">
        <v>2105</v>
      </c>
      <c r="R170" s="755">
        <v>13.6</v>
      </c>
      <c r="S170" s="748">
        <v>1418</v>
      </c>
      <c r="T170" s="755">
        <f t="shared" si="20"/>
        <v>9.1988323061952642</v>
      </c>
      <c r="U170" s="748">
        <v>77</v>
      </c>
      <c r="V170" s="194">
        <f t="shared" si="18"/>
        <v>0.49951346091469351</v>
      </c>
    </row>
    <row r="171" spans="1:22" ht="14.85" customHeight="1">
      <c r="A171" s="166" t="s">
        <v>100</v>
      </c>
      <c r="B171" s="15">
        <v>488576</v>
      </c>
      <c r="C171" s="751">
        <v>69472</v>
      </c>
      <c r="D171" s="758">
        <f t="shared" si="11"/>
        <v>14.219282158763427</v>
      </c>
      <c r="E171" s="751">
        <v>66345</v>
      </c>
      <c r="F171" s="758">
        <f>E171/B171*100</f>
        <v>13.579258907518993</v>
      </c>
      <c r="G171" s="751">
        <v>54910</v>
      </c>
      <c r="H171" s="758">
        <f t="shared" si="13"/>
        <v>11.238783730678543</v>
      </c>
      <c r="I171" s="751">
        <v>55567</v>
      </c>
      <c r="J171" s="758">
        <f t="shared" si="14"/>
        <v>11.373256156667539</v>
      </c>
      <c r="K171" s="751">
        <v>58772</v>
      </c>
      <c r="L171" s="758">
        <f t="shared" si="21"/>
        <v>12.029244170814776</v>
      </c>
      <c r="M171" s="751">
        <v>51740</v>
      </c>
      <c r="N171" s="758">
        <f t="shared" si="19"/>
        <v>10.589959392192821</v>
      </c>
      <c r="O171" s="751">
        <v>52671</v>
      </c>
      <c r="P171" s="758">
        <f t="shared" si="16"/>
        <v>10.780513164789102</v>
      </c>
      <c r="Q171" s="751">
        <v>46164</v>
      </c>
      <c r="R171" s="758">
        <f>Q171/B171*100</f>
        <v>9.4486835210898601</v>
      </c>
      <c r="S171" s="751">
        <v>30325</v>
      </c>
      <c r="T171" s="758">
        <f t="shared" si="20"/>
        <v>6.2068132695834421</v>
      </c>
      <c r="U171" s="751">
        <v>2610</v>
      </c>
      <c r="V171" s="196">
        <f t="shared" si="18"/>
        <v>0.53420552790149334</v>
      </c>
    </row>
    <row r="172" spans="1:22" ht="14.85" customHeight="1">
      <c r="A172" s="166" t="s">
        <v>101</v>
      </c>
      <c r="B172" s="16">
        <v>121124</v>
      </c>
      <c r="C172" s="752">
        <v>9446</v>
      </c>
      <c r="D172" s="759">
        <f t="shared" si="11"/>
        <v>7.798619596446617</v>
      </c>
      <c r="E172" s="752">
        <v>14942</v>
      </c>
      <c r="F172" s="759">
        <f>E172/B172*100</f>
        <v>12.336118358046299</v>
      </c>
      <c r="G172" s="752">
        <v>17845</v>
      </c>
      <c r="H172" s="759">
        <f t="shared" si="13"/>
        <v>14.732835771605956</v>
      </c>
      <c r="I172" s="752">
        <v>13812</v>
      </c>
      <c r="J172" s="759">
        <f t="shared" si="14"/>
        <v>11.403190119216671</v>
      </c>
      <c r="K172" s="752">
        <v>10374</v>
      </c>
      <c r="L172" s="759">
        <f t="shared" si="21"/>
        <v>8.5647765925828079</v>
      </c>
      <c r="M172" s="752">
        <v>13258</v>
      </c>
      <c r="N172" s="759">
        <f t="shared" si="19"/>
        <v>10.945807602126747</v>
      </c>
      <c r="O172" s="752">
        <v>16193</v>
      </c>
      <c r="P172" s="759">
        <f t="shared" si="16"/>
        <v>13.368944222449722</v>
      </c>
      <c r="Q172" s="752">
        <v>14687</v>
      </c>
      <c r="R172" s="759">
        <f>Q172/B172*100</f>
        <v>12.125590304151117</v>
      </c>
      <c r="S172" s="752">
        <v>9875</v>
      </c>
      <c r="T172" s="759">
        <f t="shared" si="20"/>
        <v>8.152802087117335</v>
      </c>
      <c r="U172" s="752">
        <v>692</v>
      </c>
      <c r="V172" s="197">
        <f t="shared" si="18"/>
        <v>0.57131534625672864</v>
      </c>
    </row>
    <row r="173" spans="1:22" ht="14.85" customHeight="1">
      <c r="A173" s="167" t="s">
        <v>102</v>
      </c>
      <c r="B173" s="156">
        <v>609700</v>
      </c>
      <c r="C173" s="753">
        <v>78918</v>
      </c>
      <c r="D173" s="760">
        <f t="shared" si="11"/>
        <v>12.943742824339841</v>
      </c>
      <c r="E173" s="753">
        <v>81287</v>
      </c>
      <c r="F173" s="760">
        <f>E173/B173*100</f>
        <v>13.332294571100542</v>
      </c>
      <c r="G173" s="753">
        <v>72755</v>
      </c>
      <c r="H173" s="760">
        <f t="shared" si="13"/>
        <v>11.932917828440216</v>
      </c>
      <c r="I173" s="753">
        <v>69379</v>
      </c>
      <c r="J173" s="760">
        <f t="shared" si="14"/>
        <v>11.379202886665574</v>
      </c>
      <c r="K173" s="753">
        <v>69146</v>
      </c>
      <c r="L173" s="760">
        <f t="shared" si="21"/>
        <v>11.340987370838116</v>
      </c>
      <c r="M173" s="753">
        <v>64998</v>
      </c>
      <c r="N173" s="760">
        <f t="shared" si="19"/>
        <v>10.660652780055765</v>
      </c>
      <c r="O173" s="753">
        <v>68864</v>
      </c>
      <c r="P173" s="760">
        <f t="shared" si="16"/>
        <v>11.294735115630639</v>
      </c>
      <c r="Q173" s="753">
        <v>60851</v>
      </c>
      <c r="R173" s="760">
        <f>Q173/B173*100</f>
        <v>9.9804822043628025</v>
      </c>
      <c r="S173" s="753">
        <v>40200</v>
      </c>
      <c r="T173" s="760">
        <f t="shared" si="20"/>
        <v>6.593406593406594</v>
      </c>
      <c r="U173" s="753">
        <v>3302</v>
      </c>
      <c r="V173" s="198">
        <f t="shared" si="18"/>
        <v>0.54157782515991471</v>
      </c>
    </row>
    <row r="174" spans="1:22" ht="14.85" customHeight="1">
      <c r="A174" s="1045" t="s">
        <v>721</v>
      </c>
      <c r="B174" s="1045"/>
      <c r="C174" s="1045"/>
      <c r="D174" s="1045"/>
      <c r="E174" s="1045"/>
      <c r="F174" s="1045"/>
      <c r="G174" s="1045"/>
      <c r="H174" s="1045"/>
      <c r="I174" s="1045"/>
      <c r="J174" s="1045"/>
      <c r="K174" s="1045"/>
      <c r="L174" s="1045"/>
      <c r="M174" s="1045"/>
      <c r="N174" s="1045"/>
      <c r="O174" s="1045"/>
      <c r="P174" s="1045"/>
      <c r="Q174" s="1045"/>
      <c r="R174" s="1045"/>
      <c r="S174" s="1045"/>
      <c r="T174" s="1045"/>
      <c r="U174" s="1045"/>
      <c r="V174" s="1045"/>
    </row>
    <row r="175" spans="1:22" ht="14.85" customHeight="1">
      <c r="A175" s="1047" t="s">
        <v>726</v>
      </c>
      <c r="B175" s="1047"/>
      <c r="C175" s="1047"/>
      <c r="D175" s="1047"/>
      <c r="E175" s="1047"/>
      <c r="F175" s="1047"/>
      <c r="G175" s="1047"/>
      <c r="H175" s="1047"/>
      <c r="I175" s="1047"/>
      <c r="J175" s="1047"/>
      <c r="K175" s="1047"/>
      <c r="L175" s="1047"/>
      <c r="M175" s="1047"/>
      <c r="N175" s="1047"/>
      <c r="O175" s="1047"/>
      <c r="P175" s="1047"/>
      <c r="Q175" s="1047"/>
      <c r="R175" s="1047"/>
      <c r="S175" s="1047"/>
      <c r="T175" s="1047"/>
      <c r="U175" s="1047"/>
      <c r="V175" s="1047"/>
    </row>
    <row r="176" spans="1:22" ht="14.85" customHeight="1">
      <c r="D176" s="586"/>
      <c r="F176" s="586"/>
      <c r="H176" s="586"/>
      <c r="J176" s="586"/>
      <c r="K176" s="586"/>
      <c r="L176" s="586"/>
      <c r="M176" s="586"/>
      <c r="N176" s="586"/>
      <c r="O176" s="586"/>
      <c r="P176" s="586"/>
      <c r="R176" s="586"/>
      <c r="T176" s="586"/>
    </row>
    <row r="177" spans="1:22" ht="23.45" customHeight="1">
      <c r="A177" s="1040">
        <v>2018</v>
      </c>
      <c r="B177" s="1040"/>
      <c r="C177" s="1040"/>
      <c r="D177" s="1040"/>
      <c r="E177" s="1040"/>
      <c r="F177" s="1040"/>
      <c r="G177" s="1040"/>
      <c r="H177" s="1040"/>
      <c r="I177" s="1040"/>
      <c r="J177" s="1040"/>
      <c r="K177" s="1040"/>
      <c r="L177" s="1040"/>
      <c r="M177" s="1040"/>
      <c r="N177" s="1040"/>
      <c r="O177" s="1040"/>
      <c r="P177" s="1040"/>
      <c r="Q177" s="1040"/>
      <c r="R177" s="1040"/>
      <c r="S177" s="1040"/>
      <c r="T177" s="1040"/>
      <c r="U177" s="1104"/>
      <c r="V177" s="1104"/>
    </row>
    <row r="178" spans="1:22" ht="14.85" customHeight="1">
      <c r="A178" s="549"/>
      <c r="B178" s="549"/>
      <c r="C178" s="584"/>
      <c r="D178" s="587"/>
      <c r="E178" s="586"/>
      <c r="F178" s="586"/>
      <c r="G178" s="586"/>
      <c r="H178" s="586"/>
      <c r="I178" s="586"/>
      <c r="J178" s="586"/>
      <c r="K178" s="586"/>
      <c r="L178" s="586"/>
      <c r="M178" s="586"/>
      <c r="N178" s="586"/>
      <c r="O178" s="586"/>
      <c r="P178" s="586"/>
      <c r="Q178" s="586"/>
      <c r="R178" s="586"/>
      <c r="S178" s="586"/>
      <c r="T178" s="586"/>
      <c r="U178" s="549"/>
      <c r="V178" s="549"/>
    </row>
    <row r="179" spans="1:22" ht="14.85" customHeight="1">
      <c r="A179" s="1065" t="s">
        <v>660</v>
      </c>
      <c r="B179" s="1065"/>
      <c r="C179" s="1065"/>
      <c r="D179" s="1065"/>
      <c r="E179" s="1065"/>
      <c r="F179" s="1065"/>
      <c r="G179" s="1065"/>
      <c r="H179" s="1065"/>
      <c r="I179" s="1065"/>
      <c r="J179" s="1065"/>
      <c r="K179" s="1065"/>
      <c r="L179" s="1065"/>
      <c r="M179" s="1065"/>
      <c r="N179" s="1065"/>
      <c r="O179" s="1065"/>
      <c r="P179" s="1065"/>
      <c r="Q179" s="1065"/>
      <c r="R179" s="1065"/>
      <c r="S179" s="1065"/>
      <c r="T179" s="1065"/>
      <c r="U179" s="1065"/>
      <c r="V179" s="1065"/>
    </row>
    <row r="180" spans="1:22" ht="14.85" customHeight="1">
      <c r="A180" s="1081" t="s">
        <v>311</v>
      </c>
      <c r="B180" s="1094" t="s">
        <v>312</v>
      </c>
      <c r="C180" s="1096" t="s">
        <v>314</v>
      </c>
      <c r="D180" s="1097"/>
      <c r="E180" s="1097"/>
      <c r="F180" s="1097"/>
      <c r="G180" s="1097"/>
      <c r="H180" s="1097"/>
      <c r="I180" s="1097"/>
      <c r="J180" s="1097"/>
      <c r="K180" s="1097"/>
      <c r="L180" s="1097"/>
      <c r="M180" s="1097"/>
      <c r="N180" s="1097"/>
      <c r="O180" s="1097"/>
      <c r="P180" s="1097"/>
      <c r="Q180" s="1097"/>
      <c r="R180" s="1097"/>
      <c r="S180" s="1097"/>
      <c r="T180" s="1097"/>
      <c r="U180" s="1097"/>
      <c r="V180" s="1098"/>
    </row>
    <row r="181" spans="1:22" ht="14.85" customHeight="1">
      <c r="A181" s="1082"/>
      <c r="B181" s="1095"/>
      <c r="C181" s="1090" t="s">
        <v>324</v>
      </c>
      <c r="D181" s="1091"/>
      <c r="E181" s="1090" t="s">
        <v>325</v>
      </c>
      <c r="F181" s="1091"/>
      <c r="G181" s="1090" t="s">
        <v>332</v>
      </c>
      <c r="H181" s="1091"/>
      <c r="I181" s="1090" t="s">
        <v>333</v>
      </c>
      <c r="J181" s="1091"/>
      <c r="K181" s="1090" t="s">
        <v>334</v>
      </c>
      <c r="L181" s="1091"/>
      <c r="M181" s="1090" t="s">
        <v>335</v>
      </c>
      <c r="N181" s="1091"/>
      <c r="O181" s="1090" t="s">
        <v>336</v>
      </c>
      <c r="P181" s="1091"/>
      <c r="Q181" s="1090" t="s">
        <v>337</v>
      </c>
      <c r="R181" s="1091"/>
      <c r="S181" s="1090" t="s">
        <v>338</v>
      </c>
      <c r="T181" s="1091"/>
      <c r="U181" s="1092" t="s">
        <v>339</v>
      </c>
      <c r="V181" s="1093"/>
    </row>
    <row r="182" spans="1:22" ht="14.85" customHeight="1" thickBot="1">
      <c r="A182" s="1083"/>
      <c r="B182" s="742" t="s">
        <v>313</v>
      </c>
      <c r="C182" s="743" t="s">
        <v>313</v>
      </c>
      <c r="D182" s="744" t="s">
        <v>317</v>
      </c>
      <c r="E182" s="738" t="s">
        <v>313</v>
      </c>
      <c r="F182" s="739" t="s">
        <v>317</v>
      </c>
      <c r="G182" s="738" t="s">
        <v>313</v>
      </c>
      <c r="H182" s="739" t="s">
        <v>317</v>
      </c>
      <c r="I182" s="736" t="s">
        <v>313</v>
      </c>
      <c r="J182" s="739" t="s">
        <v>317</v>
      </c>
      <c r="K182" s="745" t="s">
        <v>313</v>
      </c>
      <c r="L182" s="739" t="s">
        <v>317</v>
      </c>
      <c r="M182" s="736" t="s">
        <v>313</v>
      </c>
      <c r="N182" s="737" t="s">
        <v>317</v>
      </c>
      <c r="O182" s="738" t="s">
        <v>313</v>
      </c>
      <c r="P182" s="739" t="s">
        <v>317</v>
      </c>
      <c r="Q182" s="738" t="s">
        <v>313</v>
      </c>
      <c r="R182" s="739" t="s">
        <v>317</v>
      </c>
      <c r="S182" s="738" t="s">
        <v>313</v>
      </c>
      <c r="T182" s="739" t="s">
        <v>317</v>
      </c>
      <c r="U182" s="741" t="s">
        <v>313</v>
      </c>
      <c r="V182" s="741" t="s">
        <v>317</v>
      </c>
    </row>
    <row r="183" spans="1:22" ht="14.85" customHeight="1">
      <c r="A183" s="149" t="s">
        <v>84</v>
      </c>
      <c r="B183" s="11">
        <v>89453</v>
      </c>
      <c r="C183" s="763">
        <v>12490</v>
      </c>
      <c r="D183" s="770">
        <f t="shared" ref="D183:D201" si="22">C183/B183*100</f>
        <v>13.962639598448348</v>
      </c>
      <c r="E183" s="763">
        <v>12977</v>
      </c>
      <c r="F183" s="770">
        <f t="shared" ref="F183:F201" si="23">E183/B183*100</f>
        <v>14.507059573183684</v>
      </c>
      <c r="G183" s="763">
        <v>10491</v>
      </c>
      <c r="H183" s="770">
        <f t="shared" ref="H183:H201" si="24">G183/B183*100</f>
        <v>11.72794651940125</v>
      </c>
      <c r="I183" s="763">
        <v>10437</v>
      </c>
      <c r="J183" s="770">
        <f t="shared" ref="J183:J201" si="25">I183/B183*100</f>
        <v>11.667579622818687</v>
      </c>
      <c r="K183" s="763">
        <v>9925</v>
      </c>
      <c r="L183" s="770">
        <f t="shared" ref="L183:L201" si="26">K183/B183*100</f>
        <v>11.095212010776608</v>
      </c>
      <c r="M183" s="763">
        <v>9738</v>
      </c>
      <c r="N183" s="770">
        <f t="shared" ref="N183:N201" si="27">M183/B183*100</f>
        <v>10.886163683722177</v>
      </c>
      <c r="O183" s="763">
        <v>10062</v>
      </c>
      <c r="P183" s="770">
        <f t="shared" ref="P183:P201" si="28">O183/B183*100</f>
        <v>11.248365063217555</v>
      </c>
      <c r="Q183" s="763">
        <v>8087</v>
      </c>
      <c r="R183" s="770">
        <f t="shared" ref="R183:R201" si="29">Q183/B183*100</f>
        <v>9.0405017159849308</v>
      </c>
      <c r="S183" s="763">
        <v>4795</v>
      </c>
      <c r="T183" s="770">
        <f t="shared" ref="T183:T201" si="30">S183/B183*100</f>
        <v>5.3603568354331328</v>
      </c>
      <c r="U183" s="763">
        <v>451</v>
      </c>
      <c r="V183" s="188">
        <f t="shared" ref="V183:V201" si="31">U183/B183*100</f>
        <v>0.50417537701362725</v>
      </c>
    </row>
    <row r="184" spans="1:22" ht="14.85" customHeight="1">
      <c r="A184" s="150" t="s">
        <v>85</v>
      </c>
      <c r="B184" s="12">
        <v>87737</v>
      </c>
      <c r="C184" s="764">
        <v>15689</v>
      </c>
      <c r="D184" s="771">
        <f t="shared" si="22"/>
        <v>17.881851442378931</v>
      </c>
      <c r="E184" s="764">
        <v>11781</v>
      </c>
      <c r="F184" s="771">
        <f t="shared" si="23"/>
        <v>13.427630304204611</v>
      </c>
      <c r="G184" s="764">
        <v>9571</v>
      </c>
      <c r="H184" s="771">
        <f t="shared" si="24"/>
        <v>10.908738616547181</v>
      </c>
      <c r="I184" s="764">
        <v>10887</v>
      </c>
      <c r="J184" s="771">
        <f t="shared" si="25"/>
        <v>12.408675929197488</v>
      </c>
      <c r="K184" s="764">
        <v>10849</v>
      </c>
      <c r="L184" s="771">
        <f t="shared" si="26"/>
        <v>12.365364669409713</v>
      </c>
      <c r="M184" s="764">
        <v>8845</v>
      </c>
      <c r="N184" s="771">
        <f t="shared" si="27"/>
        <v>10.0812656006018</v>
      </c>
      <c r="O184" s="764">
        <v>8258</v>
      </c>
      <c r="P184" s="771">
        <f t="shared" si="28"/>
        <v>9.4122206138801197</v>
      </c>
      <c r="Q184" s="764">
        <v>7171</v>
      </c>
      <c r="R184" s="771">
        <f t="shared" si="29"/>
        <v>8.1732906299508752</v>
      </c>
      <c r="S184" s="764">
        <v>4293</v>
      </c>
      <c r="T184" s="771">
        <f t="shared" si="30"/>
        <v>4.8930325860241402</v>
      </c>
      <c r="U184" s="764">
        <v>393</v>
      </c>
      <c r="V184" s="189">
        <f t="shared" si="31"/>
        <v>0.44792960780514496</v>
      </c>
    </row>
    <row r="185" spans="1:22" ht="14.85" customHeight="1">
      <c r="A185" s="151" t="s">
        <v>86</v>
      </c>
      <c r="B185" s="13">
        <v>30545</v>
      </c>
      <c r="C185" s="765">
        <v>2471</v>
      </c>
      <c r="D185" s="772">
        <f t="shared" si="22"/>
        <v>8.0897037158291045</v>
      </c>
      <c r="E185" s="765">
        <v>4274</v>
      </c>
      <c r="F185" s="772">
        <f t="shared" si="23"/>
        <v>13.992470126043543</v>
      </c>
      <c r="G185" s="765">
        <v>4478</v>
      </c>
      <c r="H185" s="772">
        <f t="shared" si="24"/>
        <v>14.660337207398918</v>
      </c>
      <c r="I185" s="765">
        <v>3975</v>
      </c>
      <c r="J185" s="772">
        <f t="shared" si="25"/>
        <v>13.013586511704043</v>
      </c>
      <c r="K185" s="765">
        <v>3003</v>
      </c>
      <c r="L185" s="772">
        <f t="shared" si="26"/>
        <v>9.8313963005401863</v>
      </c>
      <c r="M185" s="765">
        <v>3354</v>
      </c>
      <c r="N185" s="772">
        <f t="shared" si="27"/>
        <v>10.980520543460468</v>
      </c>
      <c r="O185" s="765">
        <v>4053</v>
      </c>
      <c r="P185" s="772">
        <f t="shared" si="28"/>
        <v>13.268947454575217</v>
      </c>
      <c r="Q185" s="765">
        <v>2985</v>
      </c>
      <c r="R185" s="772">
        <f t="shared" si="29"/>
        <v>9.7724668521852998</v>
      </c>
      <c r="S185" s="765">
        <v>1729</v>
      </c>
      <c r="T185" s="772">
        <f t="shared" si="30"/>
        <v>5.6605009003110158</v>
      </c>
      <c r="U185" s="765">
        <v>223</v>
      </c>
      <c r="V185" s="190">
        <f t="shared" si="31"/>
        <v>0.73007038795220169</v>
      </c>
    </row>
    <row r="186" spans="1:22" ht="14.85" customHeight="1">
      <c r="A186" s="150" t="s">
        <v>87</v>
      </c>
      <c r="B186" s="12">
        <v>16761</v>
      </c>
      <c r="C186" s="764">
        <v>993</v>
      </c>
      <c r="D186" s="771">
        <f t="shared" si="22"/>
        <v>5.9244675138714875</v>
      </c>
      <c r="E186" s="764">
        <v>2139</v>
      </c>
      <c r="F186" s="771">
        <f t="shared" si="23"/>
        <v>12.761768390907463</v>
      </c>
      <c r="G186" s="764">
        <v>2345</v>
      </c>
      <c r="H186" s="771">
        <f t="shared" si="24"/>
        <v>13.990812004057037</v>
      </c>
      <c r="I186" s="764">
        <v>1856</v>
      </c>
      <c r="J186" s="771">
        <f t="shared" si="25"/>
        <v>11.073324980609749</v>
      </c>
      <c r="K186" s="764">
        <v>1410</v>
      </c>
      <c r="L186" s="771">
        <f t="shared" si="26"/>
        <v>8.4123858958296047</v>
      </c>
      <c r="M186" s="764">
        <v>2045</v>
      </c>
      <c r="N186" s="771">
        <f t="shared" si="27"/>
        <v>12.200942664518823</v>
      </c>
      <c r="O186" s="764">
        <v>2395</v>
      </c>
      <c r="P186" s="771">
        <f t="shared" si="28"/>
        <v>14.289123560646738</v>
      </c>
      <c r="Q186" s="764">
        <v>2137</v>
      </c>
      <c r="R186" s="771">
        <f t="shared" si="29"/>
        <v>12.749835928643877</v>
      </c>
      <c r="S186" s="764">
        <v>1359</v>
      </c>
      <c r="T186" s="771">
        <f t="shared" si="30"/>
        <v>8.1081081081081088</v>
      </c>
      <c r="U186" s="764">
        <v>82</v>
      </c>
      <c r="V186" s="189">
        <f t="shared" si="31"/>
        <v>0.48923095280711171</v>
      </c>
    </row>
    <row r="187" spans="1:22" ht="14.85" customHeight="1">
      <c r="A187" s="151" t="s">
        <v>88</v>
      </c>
      <c r="B187" s="13">
        <v>4757</v>
      </c>
      <c r="C187" s="765">
        <v>461</v>
      </c>
      <c r="D187" s="772">
        <f t="shared" si="22"/>
        <v>9.6909817111624967</v>
      </c>
      <c r="E187" s="765">
        <v>720</v>
      </c>
      <c r="F187" s="772">
        <f t="shared" si="23"/>
        <v>15.135589657347067</v>
      </c>
      <c r="G187" s="765">
        <v>656</v>
      </c>
      <c r="H187" s="772">
        <f t="shared" si="24"/>
        <v>13.79020391002733</v>
      </c>
      <c r="I187" s="765">
        <v>515</v>
      </c>
      <c r="J187" s="772">
        <f t="shared" si="25"/>
        <v>10.826150935463527</v>
      </c>
      <c r="K187" s="765">
        <v>521</v>
      </c>
      <c r="L187" s="772">
        <f t="shared" si="26"/>
        <v>10.952280849274754</v>
      </c>
      <c r="M187" s="765">
        <v>522</v>
      </c>
      <c r="N187" s="772">
        <f t="shared" si="27"/>
        <v>10.973302501576624</v>
      </c>
      <c r="O187" s="765">
        <v>575</v>
      </c>
      <c r="P187" s="772">
        <f t="shared" si="28"/>
        <v>12.087450073575782</v>
      </c>
      <c r="Q187" s="765">
        <v>414</v>
      </c>
      <c r="R187" s="772">
        <f t="shared" si="29"/>
        <v>8.7029640529745649</v>
      </c>
      <c r="S187" s="765">
        <v>347</v>
      </c>
      <c r="T187" s="772">
        <f t="shared" si="30"/>
        <v>7.2945133487492111</v>
      </c>
      <c r="U187" s="765">
        <v>26</v>
      </c>
      <c r="V187" s="190">
        <f t="shared" si="31"/>
        <v>0.54656295984864411</v>
      </c>
    </row>
    <row r="188" spans="1:22" ht="14.85" customHeight="1">
      <c r="A188" s="150" t="s">
        <v>89</v>
      </c>
      <c r="B188" s="12">
        <v>15217</v>
      </c>
      <c r="C188" s="764">
        <v>1755</v>
      </c>
      <c r="D188" s="771">
        <f t="shared" si="22"/>
        <v>11.53315370966682</v>
      </c>
      <c r="E188" s="764">
        <v>2581</v>
      </c>
      <c r="F188" s="771">
        <f t="shared" si="23"/>
        <v>16.961293290398896</v>
      </c>
      <c r="G188" s="764">
        <v>2279</v>
      </c>
      <c r="H188" s="771">
        <f t="shared" si="24"/>
        <v>14.976670828678451</v>
      </c>
      <c r="I188" s="764">
        <v>1836</v>
      </c>
      <c r="J188" s="771">
        <f t="shared" si="25"/>
        <v>12.065453111651442</v>
      </c>
      <c r="K188" s="764">
        <v>1573</v>
      </c>
      <c r="L188" s="771">
        <f t="shared" si="26"/>
        <v>10.33712295459026</v>
      </c>
      <c r="M188" s="764">
        <v>1419</v>
      </c>
      <c r="N188" s="771">
        <f t="shared" si="27"/>
        <v>9.3250969310639427</v>
      </c>
      <c r="O188" s="764">
        <v>1533</v>
      </c>
      <c r="P188" s="771">
        <f t="shared" si="28"/>
        <v>10.074259052375632</v>
      </c>
      <c r="Q188" s="764">
        <v>1308</v>
      </c>
      <c r="R188" s="771">
        <f t="shared" si="29"/>
        <v>8.595649602418348</v>
      </c>
      <c r="S188" s="764">
        <v>804</v>
      </c>
      <c r="T188" s="771">
        <f t="shared" si="30"/>
        <v>5.2835644345140302</v>
      </c>
      <c r="U188" s="764">
        <v>129</v>
      </c>
      <c r="V188" s="189">
        <f t="shared" si="31"/>
        <v>0.84773608464217654</v>
      </c>
    </row>
    <row r="189" spans="1:22" ht="14.85" customHeight="1">
      <c r="A189" s="151" t="s">
        <v>90</v>
      </c>
      <c r="B189" s="13">
        <v>47577</v>
      </c>
      <c r="C189" s="765">
        <v>6042</v>
      </c>
      <c r="D189" s="772">
        <f t="shared" si="22"/>
        <v>12.699413582193076</v>
      </c>
      <c r="E189" s="765">
        <v>6297</v>
      </c>
      <c r="F189" s="772">
        <f t="shared" si="23"/>
        <v>13.235386846585534</v>
      </c>
      <c r="G189" s="765">
        <v>5216</v>
      </c>
      <c r="H189" s="772">
        <f t="shared" si="24"/>
        <v>10.96328057674927</v>
      </c>
      <c r="I189" s="765">
        <v>5713</v>
      </c>
      <c r="J189" s="772">
        <f t="shared" si="25"/>
        <v>12.007902978329865</v>
      </c>
      <c r="K189" s="765">
        <v>5450</v>
      </c>
      <c r="L189" s="772">
        <f t="shared" si="26"/>
        <v>11.455114866427055</v>
      </c>
      <c r="M189" s="765">
        <v>4962</v>
      </c>
      <c r="N189" s="772">
        <f t="shared" si="27"/>
        <v>10.429409168295605</v>
      </c>
      <c r="O189" s="765">
        <v>5794</v>
      </c>
      <c r="P189" s="772">
        <f t="shared" si="28"/>
        <v>12.178153309372174</v>
      </c>
      <c r="Q189" s="765">
        <v>4993</v>
      </c>
      <c r="R189" s="772">
        <f t="shared" si="29"/>
        <v>10.494566702398217</v>
      </c>
      <c r="S189" s="765">
        <v>2799</v>
      </c>
      <c r="T189" s="772">
        <f t="shared" si="30"/>
        <v>5.8830947726842799</v>
      </c>
      <c r="U189" s="765">
        <v>311</v>
      </c>
      <c r="V189" s="190">
        <f t="shared" si="31"/>
        <v>0.6536771969649201</v>
      </c>
    </row>
    <row r="190" spans="1:22" ht="14.85" customHeight="1">
      <c r="A190" s="150" t="s">
        <v>91</v>
      </c>
      <c r="B190" s="12">
        <v>10582</v>
      </c>
      <c r="C190" s="764">
        <v>729</v>
      </c>
      <c r="D190" s="771">
        <f t="shared" si="22"/>
        <v>6.8890568890568895</v>
      </c>
      <c r="E190" s="764">
        <v>1262</v>
      </c>
      <c r="F190" s="771">
        <f t="shared" si="23"/>
        <v>11.925911925911926</v>
      </c>
      <c r="G190" s="764">
        <v>1398</v>
      </c>
      <c r="H190" s="771">
        <f t="shared" si="24"/>
        <v>13.211113211113211</v>
      </c>
      <c r="I190" s="764">
        <v>1057</v>
      </c>
      <c r="J190" s="771">
        <f t="shared" si="25"/>
        <v>9.9886599886599878</v>
      </c>
      <c r="K190" s="764">
        <v>883</v>
      </c>
      <c r="L190" s="771">
        <f t="shared" si="26"/>
        <v>8.3443583443583442</v>
      </c>
      <c r="M190" s="764">
        <v>1187</v>
      </c>
      <c r="N190" s="771">
        <f t="shared" si="27"/>
        <v>11.217161217161218</v>
      </c>
      <c r="O190" s="764">
        <v>1528</v>
      </c>
      <c r="P190" s="771">
        <f t="shared" si="28"/>
        <v>14.43961443961444</v>
      </c>
      <c r="Q190" s="764">
        <v>1435</v>
      </c>
      <c r="R190" s="771">
        <f t="shared" si="29"/>
        <v>13.560763560763561</v>
      </c>
      <c r="S190" s="764">
        <v>1004</v>
      </c>
      <c r="T190" s="771">
        <f t="shared" si="30"/>
        <v>9.4878094878094892</v>
      </c>
      <c r="U190" s="764">
        <v>99</v>
      </c>
      <c r="V190" s="189">
        <f t="shared" si="31"/>
        <v>0.9355509355509356</v>
      </c>
    </row>
    <row r="191" spans="1:22" ht="14.85" customHeight="1">
      <c r="A191" s="151" t="s">
        <v>92</v>
      </c>
      <c r="B191" s="13">
        <v>52425</v>
      </c>
      <c r="C191" s="765">
        <v>6708</v>
      </c>
      <c r="D191" s="772">
        <f t="shared" si="22"/>
        <v>12.795422031473533</v>
      </c>
      <c r="E191" s="765">
        <v>6873</v>
      </c>
      <c r="F191" s="772">
        <f t="shared" si="23"/>
        <v>13.110157367668096</v>
      </c>
      <c r="G191" s="765">
        <v>5462</v>
      </c>
      <c r="H191" s="772">
        <f t="shared" si="24"/>
        <v>10.418693371483071</v>
      </c>
      <c r="I191" s="765">
        <v>5936</v>
      </c>
      <c r="J191" s="772">
        <f t="shared" si="25"/>
        <v>11.322842155460181</v>
      </c>
      <c r="K191" s="765">
        <v>5954</v>
      </c>
      <c r="L191" s="772">
        <f t="shared" si="26"/>
        <v>11.35717691940868</v>
      </c>
      <c r="M191" s="765">
        <v>6141</v>
      </c>
      <c r="N191" s="772">
        <f t="shared" si="27"/>
        <v>11.713876967095851</v>
      </c>
      <c r="O191" s="765">
        <v>6566</v>
      </c>
      <c r="P191" s="772">
        <f t="shared" si="28"/>
        <v>12.524558893657606</v>
      </c>
      <c r="Q191" s="765">
        <v>5375</v>
      </c>
      <c r="R191" s="772">
        <f t="shared" si="29"/>
        <v>10.252742012398665</v>
      </c>
      <c r="S191" s="765">
        <v>3221</v>
      </c>
      <c r="T191" s="772">
        <f t="shared" si="30"/>
        <v>6.1440152598950881</v>
      </c>
      <c r="U191" s="765">
        <v>189</v>
      </c>
      <c r="V191" s="190">
        <f t="shared" si="31"/>
        <v>0.36051502145922748</v>
      </c>
    </row>
    <row r="192" spans="1:22" ht="14.85" customHeight="1">
      <c r="A192" s="150" t="s">
        <v>93</v>
      </c>
      <c r="B192" s="12">
        <v>114224</v>
      </c>
      <c r="C192" s="764">
        <v>14530</v>
      </c>
      <c r="D192" s="771">
        <f t="shared" si="22"/>
        <v>12.720619134332539</v>
      </c>
      <c r="E192" s="764">
        <v>15457</v>
      </c>
      <c r="F192" s="771">
        <f t="shared" si="23"/>
        <v>13.53218237848438</v>
      </c>
      <c r="G192" s="764">
        <v>12085</v>
      </c>
      <c r="H192" s="771">
        <f t="shared" si="24"/>
        <v>10.580088247653734</v>
      </c>
      <c r="I192" s="764">
        <v>13030</v>
      </c>
      <c r="J192" s="771">
        <f t="shared" si="25"/>
        <v>11.407410001400757</v>
      </c>
      <c r="K192" s="764">
        <v>13977</v>
      </c>
      <c r="L192" s="771">
        <f t="shared" si="26"/>
        <v>12.236482700658355</v>
      </c>
      <c r="M192" s="764">
        <v>12248</v>
      </c>
      <c r="N192" s="771">
        <f t="shared" si="27"/>
        <v>10.722790306765653</v>
      </c>
      <c r="O192" s="764">
        <v>13105</v>
      </c>
      <c r="P192" s="771">
        <f t="shared" si="28"/>
        <v>11.473070458047346</v>
      </c>
      <c r="Q192" s="764">
        <v>11999</v>
      </c>
      <c r="R192" s="771">
        <f t="shared" si="29"/>
        <v>10.504797590698978</v>
      </c>
      <c r="S192" s="764">
        <v>7421</v>
      </c>
      <c r="T192" s="771">
        <f t="shared" si="30"/>
        <v>6.4968833169911751</v>
      </c>
      <c r="U192" s="764">
        <v>372</v>
      </c>
      <c r="V192" s="189">
        <f t="shared" si="31"/>
        <v>0.32567586496708223</v>
      </c>
    </row>
    <row r="193" spans="1:22" ht="14.85" customHeight="1">
      <c r="A193" s="151" t="s">
        <v>94</v>
      </c>
      <c r="B193" s="13">
        <v>30674</v>
      </c>
      <c r="C193" s="765">
        <v>3533</v>
      </c>
      <c r="D193" s="772">
        <f t="shared" si="22"/>
        <v>11.517897893981873</v>
      </c>
      <c r="E193" s="765">
        <v>3922</v>
      </c>
      <c r="F193" s="772">
        <f t="shared" si="23"/>
        <v>12.78607289561192</v>
      </c>
      <c r="G193" s="765">
        <v>3235</v>
      </c>
      <c r="H193" s="772">
        <f t="shared" si="24"/>
        <v>10.546391080393819</v>
      </c>
      <c r="I193" s="765">
        <v>3820</v>
      </c>
      <c r="J193" s="772">
        <f t="shared" si="25"/>
        <v>12.453543717806612</v>
      </c>
      <c r="K193" s="765">
        <v>3874</v>
      </c>
      <c r="L193" s="772">
        <f t="shared" si="26"/>
        <v>12.629588576644716</v>
      </c>
      <c r="M193" s="765">
        <v>3379</v>
      </c>
      <c r="N193" s="772">
        <f t="shared" si="27"/>
        <v>11.015844037295428</v>
      </c>
      <c r="O193" s="765">
        <v>3587</v>
      </c>
      <c r="P193" s="772">
        <f t="shared" si="28"/>
        <v>11.693942752819977</v>
      </c>
      <c r="Q193" s="765">
        <v>3334</v>
      </c>
      <c r="R193" s="772">
        <f t="shared" si="29"/>
        <v>10.869139988263676</v>
      </c>
      <c r="S193" s="765">
        <v>1911</v>
      </c>
      <c r="T193" s="772">
        <f t="shared" si="30"/>
        <v>6.2300319488817886</v>
      </c>
      <c r="U193" s="765">
        <v>79</v>
      </c>
      <c r="V193" s="190">
        <f t="shared" si="31"/>
        <v>0.25754710830018906</v>
      </c>
    </row>
    <row r="194" spans="1:22" ht="14.85" customHeight="1">
      <c r="A194" s="150" t="s">
        <v>95</v>
      </c>
      <c r="B194" s="12">
        <v>6396</v>
      </c>
      <c r="C194" s="764">
        <v>956</v>
      </c>
      <c r="D194" s="771">
        <f t="shared" si="22"/>
        <v>14.946841776110068</v>
      </c>
      <c r="E194" s="764">
        <v>889</v>
      </c>
      <c r="F194" s="771">
        <f t="shared" si="23"/>
        <v>13.899312070043775</v>
      </c>
      <c r="G194" s="764">
        <v>680</v>
      </c>
      <c r="H194" s="771">
        <f t="shared" si="24"/>
        <v>10.631644777986242</v>
      </c>
      <c r="I194" s="764">
        <v>697</v>
      </c>
      <c r="J194" s="771">
        <f t="shared" si="25"/>
        <v>10.897435897435898</v>
      </c>
      <c r="K194" s="764">
        <v>770</v>
      </c>
      <c r="L194" s="771">
        <f t="shared" si="26"/>
        <v>12.038774233896184</v>
      </c>
      <c r="M194" s="764">
        <v>673</v>
      </c>
      <c r="N194" s="771">
        <f t="shared" si="27"/>
        <v>10.522201375859913</v>
      </c>
      <c r="O194" s="764">
        <v>705</v>
      </c>
      <c r="P194" s="771">
        <f t="shared" si="28"/>
        <v>11.022514071294559</v>
      </c>
      <c r="Q194" s="764">
        <v>607</v>
      </c>
      <c r="R194" s="771">
        <f t="shared" si="29"/>
        <v>9.4903064415259522</v>
      </c>
      <c r="S194" s="764">
        <v>402</v>
      </c>
      <c r="T194" s="771">
        <f t="shared" si="30"/>
        <v>6.2851782363977478</v>
      </c>
      <c r="U194" s="764">
        <v>17</v>
      </c>
      <c r="V194" s="189">
        <f t="shared" si="31"/>
        <v>0.26579111944965605</v>
      </c>
    </row>
    <row r="195" spans="1:22" ht="14.85" customHeight="1">
      <c r="A195" s="151" t="s">
        <v>96</v>
      </c>
      <c r="B195" s="13">
        <v>27455</v>
      </c>
      <c r="C195" s="765">
        <v>1794</v>
      </c>
      <c r="D195" s="772">
        <f t="shared" si="22"/>
        <v>6.5343289018393733</v>
      </c>
      <c r="E195" s="765">
        <v>3610</v>
      </c>
      <c r="F195" s="772">
        <f t="shared" si="23"/>
        <v>13.148788927335639</v>
      </c>
      <c r="G195" s="765">
        <v>3645</v>
      </c>
      <c r="H195" s="772">
        <f t="shared" si="24"/>
        <v>13.276270260426152</v>
      </c>
      <c r="I195" s="765">
        <v>2746</v>
      </c>
      <c r="J195" s="772">
        <f t="shared" si="25"/>
        <v>10.001821161901294</v>
      </c>
      <c r="K195" s="765">
        <v>2555</v>
      </c>
      <c r="L195" s="772">
        <f t="shared" si="26"/>
        <v>9.3061373156073568</v>
      </c>
      <c r="M195" s="765">
        <v>3551</v>
      </c>
      <c r="N195" s="772">
        <f t="shared" si="27"/>
        <v>12.933891822983062</v>
      </c>
      <c r="O195" s="765">
        <v>3793</v>
      </c>
      <c r="P195" s="772">
        <f t="shared" si="28"/>
        <v>13.815334183208888</v>
      </c>
      <c r="Q195" s="765">
        <v>3355</v>
      </c>
      <c r="R195" s="772">
        <f t="shared" si="29"/>
        <v>12.219996357676198</v>
      </c>
      <c r="S195" s="765">
        <v>2339</v>
      </c>
      <c r="T195" s="772">
        <f t="shared" si="30"/>
        <v>8.5193953742487718</v>
      </c>
      <c r="U195" s="765">
        <v>67</v>
      </c>
      <c r="V195" s="190">
        <f t="shared" si="31"/>
        <v>0.24403569477326534</v>
      </c>
    </row>
    <row r="196" spans="1:22" ht="14.85" customHeight="1">
      <c r="A196" s="150" t="s">
        <v>97</v>
      </c>
      <c r="B196" s="12">
        <v>15665</v>
      </c>
      <c r="C196" s="764">
        <v>1257</v>
      </c>
      <c r="D196" s="771">
        <f t="shared" si="22"/>
        <v>8.0242578997765719</v>
      </c>
      <c r="E196" s="764">
        <v>2010</v>
      </c>
      <c r="F196" s="771">
        <f t="shared" si="23"/>
        <v>12.831152250239386</v>
      </c>
      <c r="G196" s="764">
        <v>1805</v>
      </c>
      <c r="H196" s="771">
        <f t="shared" si="24"/>
        <v>11.522502393871688</v>
      </c>
      <c r="I196" s="764">
        <v>1128</v>
      </c>
      <c r="J196" s="771">
        <f t="shared" si="25"/>
        <v>7.2007660389403121</v>
      </c>
      <c r="K196" s="764">
        <v>1079</v>
      </c>
      <c r="L196" s="771">
        <f t="shared" si="26"/>
        <v>6.8879668049792535</v>
      </c>
      <c r="M196" s="764">
        <v>1968</v>
      </c>
      <c r="N196" s="771">
        <f t="shared" si="27"/>
        <v>12.563038621129907</v>
      </c>
      <c r="O196" s="764">
        <v>2392</v>
      </c>
      <c r="P196" s="771">
        <f t="shared" si="28"/>
        <v>15.269709543568466</v>
      </c>
      <c r="Q196" s="764">
        <v>2295</v>
      </c>
      <c r="R196" s="771">
        <f t="shared" si="29"/>
        <v>14.650494733482287</v>
      </c>
      <c r="S196" s="764">
        <v>1681</v>
      </c>
      <c r="T196" s="771">
        <f t="shared" si="30"/>
        <v>10.730928822215128</v>
      </c>
      <c r="U196" s="764">
        <v>50</v>
      </c>
      <c r="V196" s="189">
        <f t="shared" si="31"/>
        <v>0.31918289179699966</v>
      </c>
    </row>
    <row r="197" spans="1:22" ht="14.85" customHeight="1">
      <c r="A197" s="151" t="s">
        <v>98</v>
      </c>
      <c r="B197" s="13">
        <v>19310</v>
      </c>
      <c r="C197" s="766">
        <v>2043</v>
      </c>
      <c r="D197" s="772">
        <f t="shared" si="22"/>
        <v>10.58001035732781</v>
      </c>
      <c r="E197" s="766">
        <v>2480</v>
      </c>
      <c r="F197" s="772">
        <f t="shared" si="23"/>
        <v>12.843086483687207</v>
      </c>
      <c r="G197" s="766">
        <v>2088</v>
      </c>
      <c r="H197" s="772">
        <f t="shared" si="24"/>
        <v>10.813050233039876</v>
      </c>
      <c r="I197" s="766">
        <v>2183</v>
      </c>
      <c r="J197" s="772">
        <f t="shared" si="25"/>
        <v>11.305023303987571</v>
      </c>
      <c r="K197" s="766">
        <v>2473</v>
      </c>
      <c r="L197" s="772">
        <f t="shared" si="26"/>
        <v>12.806835836354221</v>
      </c>
      <c r="M197" s="766">
        <v>2417</v>
      </c>
      <c r="N197" s="772">
        <f t="shared" si="27"/>
        <v>12.516830657690317</v>
      </c>
      <c r="O197" s="766">
        <v>2500</v>
      </c>
      <c r="P197" s="772">
        <f t="shared" si="28"/>
        <v>12.94665976178146</v>
      </c>
      <c r="Q197" s="766">
        <v>1957</v>
      </c>
      <c r="R197" s="772">
        <f t="shared" si="29"/>
        <v>10.134645261522527</v>
      </c>
      <c r="S197" s="766">
        <v>1063</v>
      </c>
      <c r="T197" s="772">
        <f t="shared" si="30"/>
        <v>5.504919730709477</v>
      </c>
      <c r="U197" s="766">
        <v>106</v>
      </c>
      <c r="V197" s="190">
        <f t="shared" si="31"/>
        <v>0.54893837389953393</v>
      </c>
    </row>
    <row r="198" spans="1:22" ht="14.85" customHeight="1" thickBot="1">
      <c r="A198" s="152" t="s">
        <v>99</v>
      </c>
      <c r="B198" s="12">
        <v>15199</v>
      </c>
      <c r="C198" s="764">
        <v>1079</v>
      </c>
      <c r="D198" s="771">
        <f t="shared" si="22"/>
        <v>7.0991512599513129</v>
      </c>
      <c r="E198" s="764">
        <v>2229</v>
      </c>
      <c r="F198" s="771">
        <f t="shared" si="23"/>
        <v>14.665438515691823</v>
      </c>
      <c r="G198" s="764">
        <v>2026</v>
      </c>
      <c r="H198" s="771">
        <f t="shared" si="24"/>
        <v>13.329824330548062</v>
      </c>
      <c r="I198" s="764">
        <v>1344</v>
      </c>
      <c r="J198" s="771">
        <f t="shared" si="25"/>
        <v>8.8426870188828204</v>
      </c>
      <c r="K198" s="764">
        <v>1030</v>
      </c>
      <c r="L198" s="771">
        <f t="shared" si="26"/>
        <v>6.7767616290545423</v>
      </c>
      <c r="M198" s="764">
        <v>1652</v>
      </c>
      <c r="N198" s="771">
        <f t="shared" si="27"/>
        <v>10.869136127376802</v>
      </c>
      <c r="O198" s="764">
        <v>2313</v>
      </c>
      <c r="P198" s="771">
        <f t="shared" si="28"/>
        <v>15.218106454371998</v>
      </c>
      <c r="Q198" s="764">
        <v>2083</v>
      </c>
      <c r="R198" s="771">
        <f t="shared" si="29"/>
        <v>13.704849003223895</v>
      </c>
      <c r="S198" s="764">
        <v>1385</v>
      </c>
      <c r="T198" s="771">
        <f t="shared" si="30"/>
        <v>9.1124416080005268</v>
      </c>
      <c r="U198" s="764">
        <v>58</v>
      </c>
      <c r="V198" s="189">
        <f t="shared" si="31"/>
        <v>0.38160405289821697</v>
      </c>
    </row>
    <row r="199" spans="1:22" ht="14.85" customHeight="1">
      <c r="A199" s="153" t="s">
        <v>100</v>
      </c>
      <c r="B199" s="15">
        <v>467770</v>
      </c>
      <c r="C199" s="767">
        <v>64207</v>
      </c>
      <c r="D199" s="773">
        <f t="shared" si="22"/>
        <v>13.726190221690146</v>
      </c>
      <c r="E199" s="767">
        <v>63977</v>
      </c>
      <c r="F199" s="773">
        <f t="shared" si="23"/>
        <v>13.677020758064861</v>
      </c>
      <c r="G199" s="767">
        <v>51763</v>
      </c>
      <c r="H199" s="773">
        <f t="shared" si="24"/>
        <v>11.065908459285547</v>
      </c>
      <c r="I199" s="767">
        <v>55054</v>
      </c>
      <c r="J199" s="773">
        <f t="shared" si="25"/>
        <v>11.769459349680398</v>
      </c>
      <c r="K199" s="767">
        <v>55366</v>
      </c>
      <c r="L199" s="773">
        <f t="shared" si="26"/>
        <v>11.836158795989482</v>
      </c>
      <c r="M199" s="767">
        <v>50344</v>
      </c>
      <c r="N199" s="773">
        <f t="shared" si="27"/>
        <v>10.762554246745196</v>
      </c>
      <c r="O199" s="767">
        <v>52685</v>
      </c>
      <c r="P199" s="773">
        <f t="shared" si="28"/>
        <v>11.263013874339952</v>
      </c>
      <c r="Q199" s="767">
        <v>45245</v>
      </c>
      <c r="R199" s="773">
        <f t="shared" si="29"/>
        <v>9.672488616200269</v>
      </c>
      <c r="S199" s="767">
        <v>27056</v>
      </c>
      <c r="T199" s="773">
        <f t="shared" si="30"/>
        <v>5.7840391645466793</v>
      </c>
      <c r="U199" s="767">
        <v>2073</v>
      </c>
      <c r="V199" s="191">
        <f t="shared" si="31"/>
        <v>0.44316651345746844</v>
      </c>
    </row>
    <row r="200" spans="1:22" ht="14.85" customHeight="1">
      <c r="A200" s="154" t="s">
        <v>101</v>
      </c>
      <c r="B200" s="16">
        <v>116207</v>
      </c>
      <c r="C200" s="768">
        <v>8323</v>
      </c>
      <c r="D200" s="774">
        <f t="shared" si="22"/>
        <v>7.1622191434250944</v>
      </c>
      <c r="E200" s="768">
        <v>15524</v>
      </c>
      <c r="F200" s="774">
        <f t="shared" si="23"/>
        <v>13.358919858528315</v>
      </c>
      <c r="G200" s="768">
        <v>15697</v>
      </c>
      <c r="H200" s="774">
        <f t="shared" si="24"/>
        <v>13.507792129561903</v>
      </c>
      <c r="I200" s="768">
        <v>12106</v>
      </c>
      <c r="J200" s="774">
        <f t="shared" si="25"/>
        <v>10.417616838916761</v>
      </c>
      <c r="K200" s="768">
        <v>9960</v>
      </c>
      <c r="L200" s="774">
        <f t="shared" si="26"/>
        <v>8.5709122514134268</v>
      </c>
      <c r="M200" s="768">
        <v>13757</v>
      </c>
      <c r="N200" s="774">
        <f t="shared" si="27"/>
        <v>11.83835741392515</v>
      </c>
      <c r="O200" s="768">
        <v>16474</v>
      </c>
      <c r="P200" s="774">
        <f t="shared" si="28"/>
        <v>14.176426549175178</v>
      </c>
      <c r="Q200" s="768">
        <v>14290</v>
      </c>
      <c r="R200" s="774">
        <f t="shared" si="29"/>
        <v>12.29702169404597</v>
      </c>
      <c r="S200" s="768">
        <v>9497</v>
      </c>
      <c r="T200" s="774">
        <f t="shared" si="30"/>
        <v>8.1724853063929022</v>
      </c>
      <c r="U200" s="768">
        <v>579</v>
      </c>
      <c r="V200" s="192">
        <f t="shared" si="31"/>
        <v>0.49824881461529857</v>
      </c>
    </row>
    <row r="201" spans="1:22" ht="14.85" customHeight="1">
      <c r="A201" s="155" t="s">
        <v>102</v>
      </c>
      <c r="B201" s="156">
        <v>583977</v>
      </c>
      <c r="C201" s="769">
        <v>72530</v>
      </c>
      <c r="D201" s="775">
        <f t="shared" si="22"/>
        <v>12.420009692162534</v>
      </c>
      <c r="E201" s="769">
        <v>79501</v>
      </c>
      <c r="F201" s="775">
        <f t="shared" si="23"/>
        <v>13.613721088330532</v>
      </c>
      <c r="G201" s="769">
        <v>67460</v>
      </c>
      <c r="H201" s="775">
        <f t="shared" si="24"/>
        <v>11.551824815018399</v>
      </c>
      <c r="I201" s="769">
        <v>67160</v>
      </c>
      <c r="J201" s="775">
        <f t="shared" si="25"/>
        <v>11.500452928796854</v>
      </c>
      <c r="K201" s="769">
        <v>65326</v>
      </c>
      <c r="L201" s="775">
        <f t="shared" si="26"/>
        <v>11.186399464362466</v>
      </c>
      <c r="M201" s="769">
        <v>64101</v>
      </c>
      <c r="N201" s="775">
        <f t="shared" si="27"/>
        <v>10.976630928957819</v>
      </c>
      <c r="O201" s="769">
        <v>69159</v>
      </c>
      <c r="P201" s="775">
        <f t="shared" si="28"/>
        <v>11.842760930653091</v>
      </c>
      <c r="Q201" s="769">
        <v>59535</v>
      </c>
      <c r="R201" s="775">
        <f t="shared" si="29"/>
        <v>10.194750820665883</v>
      </c>
      <c r="S201" s="769">
        <v>36553</v>
      </c>
      <c r="T201" s="775">
        <f t="shared" si="30"/>
        <v>6.2593218568539513</v>
      </c>
      <c r="U201" s="769">
        <v>2652</v>
      </c>
      <c r="V201" s="199">
        <f t="shared" si="31"/>
        <v>0.45412747419847016</v>
      </c>
    </row>
    <row r="202" spans="1:22" ht="14.85" customHeight="1">
      <c r="A202" s="1045" t="s">
        <v>731</v>
      </c>
      <c r="B202" s="1045"/>
      <c r="C202" s="1045"/>
      <c r="D202" s="1045"/>
      <c r="E202" s="1045"/>
      <c r="F202" s="1045"/>
      <c r="G202" s="1045"/>
      <c r="H202" s="1045"/>
      <c r="I202" s="1045"/>
      <c r="J202" s="1045"/>
      <c r="K202" s="1045"/>
      <c r="L202" s="1045"/>
      <c r="M202" s="1045"/>
      <c r="N202" s="1045"/>
      <c r="O202" s="1045"/>
      <c r="P202" s="1045"/>
      <c r="Q202" s="1045"/>
      <c r="R202" s="1045"/>
      <c r="S202" s="1045"/>
      <c r="T202" s="1045"/>
      <c r="U202" s="1045"/>
      <c r="V202" s="1045"/>
    </row>
    <row r="203" spans="1:22" ht="14.85" customHeight="1">
      <c r="A203" s="1047" t="s">
        <v>727</v>
      </c>
      <c r="B203" s="1047"/>
      <c r="C203" s="1047"/>
      <c r="D203" s="1047"/>
      <c r="E203" s="1047"/>
      <c r="F203" s="1047"/>
      <c r="G203" s="1047"/>
      <c r="H203" s="1047"/>
      <c r="I203" s="1047"/>
      <c r="J203" s="1047"/>
      <c r="K203" s="1047"/>
      <c r="L203" s="1047"/>
      <c r="M203" s="1047"/>
      <c r="N203" s="1047"/>
      <c r="O203" s="1047"/>
      <c r="P203" s="1047"/>
      <c r="Q203" s="1047"/>
      <c r="R203" s="1047"/>
      <c r="S203" s="1047"/>
      <c r="T203" s="1047"/>
      <c r="U203" s="1047"/>
      <c r="V203" s="1047"/>
    </row>
  </sheetData>
  <mergeCells count="105">
    <mergeCell ref="A118:L118"/>
    <mergeCell ref="A3:L3"/>
    <mergeCell ref="A6:A8"/>
    <mergeCell ref="B6:B7"/>
    <mergeCell ref="C6:L6"/>
    <mergeCell ref="C7:D7"/>
    <mergeCell ref="E7:F7"/>
    <mergeCell ref="G7:H7"/>
    <mergeCell ref="I7:J7"/>
    <mergeCell ref="K7:L7"/>
    <mergeCell ref="A29:L29"/>
    <mergeCell ref="A31:L31"/>
    <mergeCell ref="A33:L33"/>
    <mergeCell ref="A36:A38"/>
    <mergeCell ref="B36:B37"/>
    <mergeCell ref="C36:L36"/>
    <mergeCell ref="C37:D37"/>
    <mergeCell ref="E37:F37"/>
    <mergeCell ref="G37:H37"/>
    <mergeCell ref="I37:J37"/>
    <mergeCell ref="K37:L37"/>
    <mergeCell ref="A30:L30"/>
    <mergeCell ref="A59:L59"/>
    <mergeCell ref="A61:L61"/>
    <mergeCell ref="A63:L63"/>
    <mergeCell ref="A66:A68"/>
    <mergeCell ref="B66:B67"/>
    <mergeCell ref="C66:L66"/>
    <mergeCell ref="C67:D67"/>
    <mergeCell ref="E67:F67"/>
    <mergeCell ref="G67:H67"/>
    <mergeCell ref="I67:J67"/>
    <mergeCell ref="K67:L67"/>
    <mergeCell ref="A60:L60"/>
    <mergeCell ref="A203:V203"/>
    <mergeCell ref="U181:V181"/>
    <mergeCell ref="U153:V153"/>
    <mergeCell ref="A177:V177"/>
    <mergeCell ref="A180:A182"/>
    <mergeCell ref="B180:B181"/>
    <mergeCell ref="C180:V180"/>
    <mergeCell ref="C181:D181"/>
    <mergeCell ref="E181:F181"/>
    <mergeCell ref="G181:H181"/>
    <mergeCell ref="I181:J181"/>
    <mergeCell ref="I153:J153"/>
    <mergeCell ref="K153:L153"/>
    <mergeCell ref="M153:N153"/>
    <mergeCell ref="O153:P153"/>
    <mergeCell ref="Q153:R153"/>
    <mergeCell ref="S153:T153"/>
    <mergeCell ref="A152:A154"/>
    <mergeCell ref="B152:B153"/>
    <mergeCell ref="C152:V152"/>
    <mergeCell ref="C153:D153"/>
    <mergeCell ref="E153:F153"/>
    <mergeCell ref="G153:H153"/>
    <mergeCell ref="A28:L28"/>
    <mergeCell ref="A5:L5"/>
    <mergeCell ref="A35:L35"/>
    <mergeCell ref="A58:L58"/>
    <mergeCell ref="A65:L65"/>
    <mergeCell ref="K181:L181"/>
    <mergeCell ref="M181:N181"/>
    <mergeCell ref="O181:P181"/>
    <mergeCell ref="Q181:R181"/>
    <mergeCell ref="A148:B148"/>
    <mergeCell ref="A149:V149"/>
    <mergeCell ref="I125:J125"/>
    <mergeCell ref="K125:L125"/>
    <mergeCell ref="M125:N125"/>
    <mergeCell ref="O125:P125"/>
    <mergeCell ref="Q125:R125"/>
    <mergeCell ref="S125:T125"/>
    <mergeCell ref="I96:J96"/>
    <mergeCell ref="K96:L96"/>
    <mergeCell ref="A119:L119"/>
    <mergeCell ref="A121:V121"/>
    <mergeCell ref="A124:A126"/>
    <mergeCell ref="B124:B125"/>
    <mergeCell ref="C124:V124"/>
    <mergeCell ref="A147:V147"/>
    <mergeCell ref="A174:V174"/>
    <mergeCell ref="A175:V175"/>
    <mergeCell ref="A179:V179"/>
    <mergeCell ref="A202:V202"/>
    <mergeCell ref="A88:L88"/>
    <mergeCell ref="A117:L117"/>
    <mergeCell ref="A94:L94"/>
    <mergeCell ref="A123:V123"/>
    <mergeCell ref="A146:V146"/>
    <mergeCell ref="S181:T181"/>
    <mergeCell ref="U125:V125"/>
    <mergeCell ref="C125:D125"/>
    <mergeCell ref="E125:F125"/>
    <mergeCell ref="G125:H125"/>
    <mergeCell ref="A90:L90"/>
    <mergeCell ref="A92:L92"/>
    <mergeCell ref="A95:A97"/>
    <mergeCell ref="B95:B96"/>
    <mergeCell ref="C95:L95"/>
    <mergeCell ref="C96:D96"/>
    <mergeCell ref="E96:F96"/>
    <mergeCell ref="G96:H96"/>
    <mergeCell ref="A89:L89"/>
  </mergeCells>
  <hyperlinks>
    <hyperlink ref="A1" location="Inhalt!A1" display="Zurück zum Inhalt" xr:uid="{00000000-0004-0000-0400-000000000000}"/>
  </hyperlink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dimension ref="A1:J87"/>
  <sheetViews>
    <sheetView zoomScale="80" zoomScaleNormal="80" workbookViewId="0">
      <pane xSplit="1" topLeftCell="B1" activePane="topRight" state="frozen"/>
      <selection pane="topRight"/>
    </sheetView>
  </sheetViews>
  <sheetFormatPr baseColWidth="10" defaultColWidth="11.125" defaultRowHeight="14.45" customHeight="1"/>
  <cols>
    <col min="1" max="1" width="23.5" style="583" customWidth="1"/>
    <col min="2" max="8" width="11.125" style="583" customWidth="1"/>
    <col min="9" max="16384" width="11.125" style="583"/>
  </cols>
  <sheetData>
    <row r="1" spans="1:10" ht="14.45" customHeight="1">
      <c r="A1" s="488" t="s">
        <v>688</v>
      </c>
      <c r="D1" s="588"/>
      <c r="F1" s="588"/>
      <c r="H1" s="588"/>
    </row>
    <row r="3" spans="1:10" ht="24" customHeight="1">
      <c r="A3" s="1040">
        <v>2022</v>
      </c>
      <c r="B3" s="1040"/>
      <c r="C3" s="1040"/>
      <c r="D3" s="1040"/>
      <c r="E3" s="1040"/>
      <c r="F3" s="1040"/>
      <c r="G3" s="1040"/>
      <c r="H3" s="1040"/>
    </row>
    <row r="4" spans="1:10" ht="14.45" customHeight="1">
      <c r="A4" s="488"/>
      <c r="D4" s="588"/>
      <c r="F4" s="588"/>
      <c r="H4" s="588"/>
    </row>
    <row r="5" spans="1:10" ht="14.45" customHeight="1">
      <c r="A5" s="1108" t="s">
        <v>661</v>
      </c>
      <c r="B5" s="1108"/>
      <c r="C5" s="1108"/>
      <c r="D5" s="1108"/>
      <c r="E5" s="1108"/>
      <c r="F5" s="1108"/>
      <c r="G5" s="1108"/>
      <c r="H5" s="1108"/>
    </row>
    <row r="6" spans="1:10" ht="14.45" customHeight="1" thickBot="1">
      <c r="A6" s="1109" t="s">
        <v>311</v>
      </c>
      <c r="B6" s="1049" t="s">
        <v>312</v>
      </c>
      <c r="C6" s="1051" t="s">
        <v>314</v>
      </c>
      <c r="D6" s="1051"/>
      <c r="E6" s="1051"/>
      <c r="F6" s="1051"/>
      <c r="G6" s="1051"/>
      <c r="H6" s="1052"/>
    </row>
    <row r="7" spans="1:10" ht="14.45" customHeight="1">
      <c r="A7" s="1110"/>
      <c r="B7" s="1050"/>
      <c r="C7" s="1053" t="s">
        <v>340</v>
      </c>
      <c r="D7" s="1053"/>
      <c r="E7" s="1053" t="s">
        <v>341</v>
      </c>
      <c r="F7" s="1053"/>
      <c r="G7" s="1053" t="s">
        <v>342</v>
      </c>
      <c r="H7" s="1063"/>
    </row>
    <row r="8" spans="1:10" ht="14.45" customHeight="1" thickBot="1">
      <c r="A8" s="1111"/>
      <c r="B8" s="1112" t="s">
        <v>313</v>
      </c>
      <c r="C8" s="1113"/>
      <c r="D8" s="776" t="s">
        <v>317</v>
      </c>
      <c r="E8" s="736" t="s">
        <v>313</v>
      </c>
      <c r="F8" s="776" t="s">
        <v>317</v>
      </c>
      <c r="G8" s="738" t="s">
        <v>313</v>
      </c>
      <c r="H8" s="777" t="s">
        <v>317</v>
      </c>
    </row>
    <row r="9" spans="1:10" ht="14.45" customHeight="1">
      <c r="A9" s="208" t="s">
        <v>84</v>
      </c>
      <c r="B9" s="781">
        <v>103129</v>
      </c>
      <c r="C9" s="62">
        <v>11435</v>
      </c>
      <c r="D9" s="676">
        <f>C9/B9*100</f>
        <v>11.088054766360578</v>
      </c>
      <c r="E9" s="788">
        <v>58540</v>
      </c>
      <c r="F9" s="676">
        <f>E9/B9*100</f>
        <v>56.763858856383756</v>
      </c>
      <c r="G9" s="788">
        <v>33154</v>
      </c>
      <c r="H9" s="58">
        <f>G9/B9*100</f>
        <v>32.148086377255666</v>
      </c>
      <c r="J9" s="589"/>
    </row>
    <row r="10" spans="1:10" ht="14.45" customHeight="1">
      <c r="A10" s="209" t="s">
        <v>85</v>
      </c>
      <c r="B10" s="782">
        <v>105010</v>
      </c>
      <c r="C10" s="778">
        <v>8921</v>
      </c>
      <c r="D10" s="677">
        <f t="shared" ref="D10:D26" si="0">C10/B10*100</f>
        <v>8.4953813922483583</v>
      </c>
      <c r="E10" s="789">
        <v>43868</v>
      </c>
      <c r="F10" s="677">
        <f t="shared" ref="F10:F27" si="1">E10/B10*100</f>
        <v>41.775069041043707</v>
      </c>
      <c r="G10" s="789">
        <v>52221</v>
      </c>
      <c r="H10" s="21">
        <f t="shared" ref="H10:H27" si="2">G10/B10*100</f>
        <v>49.729549566707931</v>
      </c>
      <c r="J10" s="589"/>
    </row>
    <row r="11" spans="1:10" ht="14.45" customHeight="1">
      <c r="A11" s="210" t="s">
        <v>86</v>
      </c>
      <c r="B11" s="783">
        <v>35692</v>
      </c>
      <c r="C11" s="779">
        <v>4521</v>
      </c>
      <c r="D11" s="678">
        <f t="shared" si="0"/>
        <v>12.666704023310546</v>
      </c>
      <c r="E11" s="790">
        <v>10239</v>
      </c>
      <c r="F11" s="678">
        <f t="shared" si="1"/>
        <v>28.687100750868545</v>
      </c>
      <c r="G11" s="790">
        <v>20932</v>
      </c>
      <c r="H11" s="18">
        <f t="shared" si="2"/>
        <v>58.646195225820904</v>
      </c>
      <c r="J11" s="589"/>
    </row>
    <row r="12" spans="1:10" ht="14.45" customHeight="1">
      <c r="A12" s="209" t="s">
        <v>87</v>
      </c>
      <c r="B12" s="782">
        <v>19398</v>
      </c>
      <c r="C12" s="778">
        <v>577</v>
      </c>
      <c r="D12" s="677">
        <f t="shared" si="0"/>
        <v>2.9745334570574289</v>
      </c>
      <c r="E12" s="789">
        <v>6103</v>
      </c>
      <c r="F12" s="677">
        <f t="shared" si="1"/>
        <v>31.462006392411588</v>
      </c>
      <c r="G12" s="789">
        <v>12718</v>
      </c>
      <c r="H12" s="21">
        <f t="shared" si="2"/>
        <v>65.563460150530986</v>
      </c>
      <c r="J12" s="589"/>
    </row>
    <row r="13" spans="1:10" ht="14.45" customHeight="1">
      <c r="A13" s="210" t="s">
        <v>88</v>
      </c>
      <c r="B13" s="783">
        <v>5853</v>
      </c>
      <c r="C13" s="779">
        <v>511</v>
      </c>
      <c r="D13" s="678">
        <f t="shared" si="0"/>
        <v>8.7305655219545528</v>
      </c>
      <c r="E13" s="790">
        <v>1991</v>
      </c>
      <c r="F13" s="678">
        <f t="shared" si="1"/>
        <v>34.016743550316079</v>
      </c>
      <c r="G13" s="790">
        <v>3351</v>
      </c>
      <c r="H13" s="18">
        <f t="shared" si="2"/>
        <v>57.252690927729368</v>
      </c>
      <c r="J13" s="589"/>
    </row>
    <row r="14" spans="1:10" ht="14.45" customHeight="1">
      <c r="A14" s="209" t="s">
        <v>89</v>
      </c>
      <c r="B14" s="782">
        <v>18456</v>
      </c>
      <c r="C14" s="674" t="s">
        <v>318</v>
      </c>
      <c r="D14" s="795" t="s">
        <v>318</v>
      </c>
      <c r="E14" s="22" t="s">
        <v>318</v>
      </c>
      <c r="F14" s="795" t="s">
        <v>318</v>
      </c>
      <c r="G14" s="22">
        <v>11417</v>
      </c>
      <c r="H14" s="21">
        <f t="shared" si="2"/>
        <v>61.860641525791074</v>
      </c>
      <c r="J14" s="589"/>
    </row>
    <row r="15" spans="1:10" ht="14.45" customHeight="1">
      <c r="A15" s="210" t="s">
        <v>90</v>
      </c>
      <c r="B15" s="783">
        <v>55939</v>
      </c>
      <c r="C15" s="779">
        <v>4234</v>
      </c>
      <c r="D15" s="678">
        <f t="shared" si="0"/>
        <v>7.5689590446736617</v>
      </c>
      <c r="E15" s="790">
        <v>22299</v>
      </c>
      <c r="F15" s="678">
        <f t="shared" si="1"/>
        <v>39.863065124510626</v>
      </c>
      <c r="G15" s="790">
        <v>29406</v>
      </c>
      <c r="H15" s="18">
        <f t="shared" si="2"/>
        <v>52.567975830815705</v>
      </c>
      <c r="J15" s="589"/>
    </row>
    <row r="16" spans="1:10" ht="14.45" customHeight="1">
      <c r="A16" s="209" t="s">
        <v>91</v>
      </c>
      <c r="B16" s="782">
        <v>11599</v>
      </c>
      <c r="C16" s="674" t="s">
        <v>318</v>
      </c>
      <c r="D16" s="795" t="s">
        <v>318</v>
      </c>
      <c r="E16" s="22" t="s">
        <v>318</v>
      </c>
      <c r="F16" s="795" t="s">
        <v>318</v>
      </c>
      <c r="G16" s="22" t="s">
        <v>318</v>
      </c>
      <c r="H16" s="59" t="s">
        <v>318</v>
      </c>
      <c r="J16" s="589"/>
    </row>
    <row r="17" spans="1:10" ht="14.45" customHeight="1">
      <c r="A17" s="210" t="s">
        <v>92</v>
      </c>
      <c r="B17" s="783">
        <v>64329</v>
      </c>
      <c r="C17" s="779">
        <v>4937</v>
      </c>
      <c r="D17" s="678">
        <f t="shared" si="0"/>
        <v>7.674610206905129</v>
      </c>
      <c r="E17" s="790">
        <v>23111</v>
      </c>
      <c r="F17" s="678">
        <f t="shared" si="1"/>
        <v>35.926254100017104</v>
      </c>
      <c r="G17" s="790">
        <v>36281</v>
      </c>
      <c r="H17" s="18">
        <f t="shared" si="2"/>
        <v>56.399135693077774</v>
      </c>
      <c r="J17" s="589"/>
    </row>
    <row r="18" spans="1:10" ht="14.45" customHeight="1">
      <c r="A18" s="209" t="s">
        <v>93</v>
      </c>
      <c r="B18" s="782">
        <v>135114</v>
      </c>
      <c r="C18" s="778">
        <v>4648</v>
      </c>
      <c r="D18" s="677">
        <f t="shared" si="0"/>
        <v>3.440058025075122</v>
      </c>
      <c r="E18" s="789">
        <v>75649</v>
      </c>
      <c r="F18" s="677">
        <f t="shared" si="1"/>
        <v>55.989016682209105</v>
      </c>
      <c r="G18" s="789">
        <v>54817</v>
      </c>
      <c r="H18" s="21">
        <f t="shared" si="2"/>
        <v>40.570925292715785</v>
      </c>
      <c r="J18" s="589"/>
    </row>
    <row r="19" spans="1:10" ht="14.45" customHeight="1">
      <c r="A19" s="210" t="s">
        <v>94</v>
      </c>
      <c r="B19" s="783">
        <v>35121</v>
      </c>
      <c r="C19" s="779">
        <v>1052</v>
      </c>
      <c r="D19" s="678">
        <f t="shared" si="0"/>
        <v>2.9953589020813758</v>
      </c>
      <c r="E19" s="790">
        <v>15967</v>
      </c>
      <c r="F19" s="678">
        <f t="shared" si="1"/>
        <v>45.462828507160957</v>
      </c>
      <c r="G19" s="790">
        <v>18102</v>
      </c>
      <c r="H19" s="18">
        <f t="shared" si="2"/>
        <v>51.541812590757665</v>
      </c>
      <c r="J19" s="589"/>
    </row>
    <row r="20" spans="1:10" ht="14.45" customHeight="1">
      <c r="A20" s="209" t="s">
        <v>95</v>
      </c>
      <c r="B20" s="782">
        <v>7075</v>
      </c>
      <c r="C20" s="674" t="s">
        <v>318</v>
      </c>
      <c r="D20" s="795" t="s">
        <v>318</v>
      </c>
      <c r="E20" s="22" t="s">
        <v>318</v>
      </c>
      <c r="F20" s="795" t="s">
        <v>318</v>
      </c>
      <c r="G20" s="22">
        <v>4248</v>
      </c>
      <c r="H20" s="21">
        <f t="shared" si="2"/>
        <v>60.042402826855124</v>
      </c>
      <c r="J20" s="589"/>
    </row>
    <row r="21" spans="1:10" ht="14.45" customHeight="1">
      <c r="A21" s="210" t="s">
        <v>96</v>
      </c>
      <c r="B21" s="783">
        <v>30886</v>
      </c>
      <c r="C21" s="779">
        <v>530</v>
      </c>
      <c r="D21" s="678">
        <f t="shared" si="0"/>
        <v>1.7159878261995727</v>
      </c>
      <c r="E21" s="790">
        <v>8511</v>
      </c>
      <c r="F21" s="678">
        <f t="shared" si="1"/>
        <v>27.556174318461441</v>
      </c>
      <c r="G21" s="790">
        <v>21845</v>
      </c>
      <c r="H21" s="18">
        <f t="shared" si="2"/>
        <v>70.72783785533899</v>
      </c>
      <c r="J21" s="589"/>
    </row>
    <row r="22" spans="1:10" ht="14.45" customHeight="1">
      <c r="A22" s="209" t="s">
        <v>97</v>
      </c>
      <c r="B22" s="782">
        <v>16279</v>
      </c>
      <c r="C22" s="778">
        <v>496</v>
      </c>
      <c r="D22" s="677">
        <f t="shared" si="0"/>
        <v>3.0468702008722892</v>
      </c>
      <c r="E22" s="789">
        <v>6078</v>
      </c>
      <c r="F22" s="677">
        <f t="shared" si="1"/>
        <v>37.336445727624543</v>
      </c>
      <c r="G22" s="789">
        <v>9705</v>
      </c>
      <c r="H22" s="21">
        <f t="shared" si="2"/>
        <v>59.616684071503165</v>
      </c>
      <c r="J22" s="589"/>
    </row>
    <row r="23" spans="1:10" ht="14.45" customHeight="1">
      <c r="A23" s="210" t="s">
        <v>98</v>
      </c>
      <c r="B23" s="783">
        <v>23230</v>
      </c>
      <c r="C23" s="779">
        <v>1241</v>
      </c>
      <c r="D23" s="678">
        <f t="shared" si="0"/>
        <v>5.3422298751614292</v>
      </c>
      <c r="E23" s="790">
        <v>9111</v>
      </c>
      <c r="F23" s="678">
        <f t="shared" si="1"/>
        <v>39.220835126990963</v>
      </c>
      <c r="G23" s="790">
        <v>12878</v>
      </c>
      <c r="H23" s="18">
        <f t="shared" si="2"/>
        <v>55.436934997847608</v>
      </c>
      <c r="J23" s="589"/>
    </row>
    <row r="24" spans="1:10" ht="14.45" customHeight="1" thickBot="1">
      <c r="A24" s="209" t="s">
        <v>99</v>
      </c>
      <c r="B24" s="784">
        <v>16001</v>
      </c>
      <c r="C24" s="63" t="s">
        <v>318</v>
      </c>
      <c r="D24" s="795" t="s">
        <v>318</v>
      </c>
      <c r="E24" s="791" t="s">
        <v>318</v>
      </c>
      <c r="F24" s="795" t="s">
        <v>318</v>
      </c>
      <c r="G24" s="791" t="s">
        <v>318</v>
      </c>
      <c r="H24" s="59" t="s">
        <v>318</v>
      </c>
      <c r="J24" s="589"/>
    </row>
    <row r="25" spans="1:10" ht="14.45" customHeight="1">
      <c r="A25" s="211" t="s">
        <v>100</v>
      </c>
      <c r="B25" s="785">
        <v>553256</v>
      </c>
      <c r="C25" s="61">
        <v>37864</v>
      </c>
      <c r="D25" s="679">
        <f t="shared" si="0"/>
        <v>6.8438480558728685</v>
      </c>
      <c r="E25" s="792">
        <v>259517</v>
      </c>
      <c r="F25" s="679">
        <f t="shared" si="1"/>
        <v>46.907218358228384</v>
      </c>
      <c r="G25" s="792">
        <v>255875</v>
      </c>
      <c r="H25" s="24">
        <f t="shared" si="2"/>
        <v>46.248933585898747</v>
      </c>
      <c r="J25" s="589"/>
    </row>
    <row r="26" spans="1:10" ht="14.45" customHeight="1">
      <c r="A26" s="212" t="s">
        <v>101</v>
      </c>
      <c r="B26" s="786">
        <v>129855</v>
      </c>
      <c r="C26" s="780">
        <v>6929</v>
      </c>
      <c r="D26" s="680">
        <f t="shared" si="0"/>
        <v>5.3359516383658701</v>
      </c>
      <c r="E26" s="793">
        <v>41100</v>
      </c>
      <c r="F26" s="680">
        <f t="shared" si="1"/>
        <v>31.650687305071042</v>
      </c>
      <c r="G26" s="793">
        <v>81826</v>
      </c>
      <c r="H26" s="26">
        <f t="shared" si="2"/>
        <v>63.013361056563092</v>
      </c>
      <c r="J26" s="589"/>
    </row>
    <row r="27" spans="1:10" ht="14.45" customHeight="1">
      <c r="A27" s="214" t="s">
        <v>102</v>
      </c>
      <c r="B27" s="787">
        <v>683111</v>
      </c>
      <c r="C27" s="215">
        <v>44793</v>
      </c>
      <c r="D27" s="681">
        <f>C27/B27*100</f>
        <v>6.5572066618748632</v>
      </c>
      <c r="E27" s="794">
        <v>300617</v>
      </c>
      <c r="F27" s="681">
        <f t="shared" si="1"/>
        <v>44.007050098739441</v>
      </c>
      <c r="G27" s="794">
        <v>337701</v>
      </c>
      <c r="H27" s="207">
        <f t="shared" si="2"/>
        <v>49.435743239385694</v>
      </c>
      <c r="J27" s="589"/>
    </row>
    <row r="28" spans="1:10" ht="14.45" customHeight="1">
      <c r="A28" s="1106" t="s">
        <v>724</v>
      </c>
      <c r="B28" s="1106"/>
      <c r="C28" s="1106"/>
      <c r="D28" s="1106"/>
      <c r="E28" s="1106"/>
      <c r="F28" s="1106"/>
      <c r="G28" s="1106"/>
      <c r="H28" s="1106"/>
    </row>
    <row r="29" spans="1:10" ht="14.45" customHeight="1">
      <c r="A29" s="1107" t="s">
        <v>728</v>
      </c>
      <c r="B29" s="1107"/>
      <c r="C29" s="1107"/>
      <c r="D29" s="1107"/>
      <c r="E29" s="1107"/>
      <c r="F29" s="1107"/>
      <c r="G29" s="1107"/>
      <c r="H29" s="1107"/>
    </row>
    <row r="30" spans="1:10" ht="22.5" customHeight="1">
      <c r="A30" s="1107" t="s">
        <v>722</v>
      </c>
      <c r="B30" s="1107"/>
      <c r="C30" s="1107"/>
      <c r="D30" s="1107"/>
      <c r="E30" s="1107"/>
      <c r="F30" s="1107"/>
      <c r="G30" s="1107"/>
      <c r="H30" s="1107"/>
    </row>
    <row r="32" spans="1:10" ht="24" customHeight="1">
      <c r="A32" s="1040">
        <v>2021</v>
      </c>
      <c r="B32" s="1040"/>
      <c r="C32" s="1040"/>
      <c r="D32" s="1040"/>
      <c r="E32" s="1040"/>
      <c r="F32" s="1040"/>
      <c r="G32" s="1040"/>
      <c r="H32" s="1040"/>
    </row>
    <row r="33" spans="1:8" ht="14.45" customHeight="1">
      <c r="A33" s="143"/>
      <c r="D33" s="588"/>
      <c r="F33" s="588"/>
      <c r="H33" s="588"/>
    </row>
    <row r="34" spans="1:8" ht="14.45" customHeight="1">
      <c r="A34" s="1108" t="s">
        <v>662</v>
      </c>
      <c r="B34" s="1108"/>
      <c r="C34" s="1108"/>
      <c r="D34" s="1108"/>
      <c r="E34" s="1108"/>
      <c r="F34" s="1108"/>
      <c r="G34" s="1108"/>
      <c r="H34" s="1108"/>
    </row>
    <row r="35" spans="1:8" ht="14.45" customHeight="1" thickBot="1">
      <c r="A35" s="1109" t="s">
        <v>311</v>
      </c>
      <c r="B35" s="1049" t="s">
        <v>312</v>
      </c>
      <c r="C35" s="1051" t="s">
        <v>314</v>
      </c>
      <c r="D35" s="1051"/>
      <c r="E35" s="1051"/>
      <c r="F35" s="1051"/>
      <c r="G35" s="1051"/>
      <c r="H35" s="1052"/>
    </row>
    <row r="36" spans="1:8" ht="14.45" customHeight="1">
      <c r="A36" s="1110"/>
      <c r="B36" s="1050"/>
      <c r="C36" s="1053" t="s">
        <v>340</v>
      </c>
      <c r="D36" s="1053"/>
      <c r="E36" s="1053" t="s">
        <v>341</v>
      </c>
      <c r="F36" s="1053"/>
      <c r="G36" s="1053" t="s">
        <v>342</v>
      </c>
      <c r="H36" s="1063"/>
    </row>
    <row r="37" spans="1:8" ht="14.45" customHeight="1" thickBot="1">
      <c r="A37" s="1111"/>
      <c r="B37" s="1112" t="s">
        <v>313</v>
      </c>
      <c r="C37" s="1113"/>
      <c r="D37" s="776" t="s">
        <v>317</v>
      </c>
      <c r="E37" s="736" t="s">
        <v>313</v>
      </c>
      <c r="F37" s="776" t="s">
        <v>317</v>
      </c>
      <c r="G37" s="738" t="s">
        <v>313</v>
      </c>
      <c r="H37" s="777" t="s">
        <v>317</v>
      </c>
    </row>
    <row r="38" spans="1:8" ht="14.45" customHeight="1">
      <c r="A38" s="208" t="s">
        <v>84</v>
      </c>
      <c r="B38" s="781">
        <v>99803</v>
      </c>
      <c r="C38" s="62">
        <v>11232</v>
      </c>
      <c r="D38" s="676">
        <v>11.2541707163111</v>
      </c>
      <c r="E38" s="62">
        <v>56986</v>
      </c>
      <c r="F38" s="676">
        <v>57.098484013506614</v>
      </c>
      <c r="G38" s="62">
        <v>31585</v>
      </c>
      <c r="H38" s="58">
        <v>31.64734527018226</v>
      </c>
    </row>
    <row r="39" spans="1:8" ht="14.45" customHeight="1">
      <c r="A39" s="209" t="s">
        <v>85</v>
      </c>
      <c r="B39" s="782">
        <v>100886</v>
      </c>
      <c r="C39" s="778">
        <v>8659</v>
      </c>
      <c r="D39" s="677">
        <v>8.5829550185357739</v>
      </c>
      <c r="E39" s="216">
        <v>42709</v>
      </c>
      <c r="F39" s="677">
        <v>42.333921455900722</v>
      </c>
      <c r="G39" s="216">
        <v>49518</v>
      </c>
      <c r="H39" s="21">
        <v>49.083123525563508</v>
      </c>
    </row>
    <row r="40" spans="1:8" ht="14.45" customHeight="1">
      <c r="A40" s="210" t="s">
        <v>86</v>
      </c>
      <c r="B40" s="783">
        <v>35076</v>
      </c>
      <c r="C40" s="779">
        <v>4207</v>
      </c>
      <c r="D40" s="678">
        <v>11.993955981297754</v>
      </c>
      <c r="E40" s="217">
        <v>10362</v>
      </c>
      <c r="F40" s="678">
        <v>29.541566883339037</v>
      </c>
      <c r="G40" s="217">
        <v>20507</v>
      </c>
      <c r="H40" s="18">
        <v>58.464477135363211</v>
      </c>
    </row>
    <row r="41" spans="1:8" ht="14.45" customHeight="1">
      <c r="A41" s="209" t="s">
        <v>87</v>
      </c>
      <c r="B41" s="782">
        <v>19178</v>
      </c>
      <c r="C41" s="778">
        <v>548</v>
      </c>
      <c r="D41" s="677">
        <v>2.8574408176035</v>
      </c>
      <c r="E41" s="216">
        <v>5889</v>
      </c>
      <c r="F41" s="677">
        <v>30.707060173115025</v>
      </c>
      <c r="G41" s="216">
        <v>12741</v>
      </c>
      <c r="H41" s="21">
        <v>66.435499009281472</v>
      </c>
    </row>
    <row r="42" spans="1:8" ht="14.45" customHeight="1">
      <c r="A42" s="210" t="s">
        <v>88</v>
      </c>
      <c r="B42" s="783">
        <v>5843</v>
      </c>
      <c r="C42" s="779">
        <v>572</v>
      </c>
      <c r="D42" s="678">
        <v>9.7894916994694512</v>
      </c>
      <c r="E42" s="217">
        <v>2110</v>
      </c>
      <c r="F42" s="678">
        <v>36.111586513777169</v>
      </c>
      <c r="G42" s="217">
        <v>3161</v>
      </c>
      <c r="H42" s="18">
        <v>54.098921786753387</v>
      </c>
    </row>
    <row r="43" spans="1:8" ht="14.45" customHeight="1">
      <c r="A43" s="209" t="s">
        <v>89</v>
      </c>
      <c r="B43" s="782">
        <v>17982</v>
      </c>
      <c r="C43" s="674" t="s">
        <v>318</v>
      </c>
      <c r="D43" s="677" t="s">
        <v>318</v>
      </c>
      <c r="E43" s="218" t="s">
        <v>318</v>
      </c>
      <c r="F43" s="677" t="s">
        <v>318</v>
      </c>
      <c r="G43" s="218" t="s">
        <v>318</v>
      </c>
      <c r="H43" s="21" t="s">
        <v>318</v>
      </c>
    </row>
    <row r="44" spans="1:8" ht="14.45" customHeight="1">
      <c r="A44" s="210" t="s">
        <v>90</v>
      </c>
      <c r="B44" s="783">
        <v>53738</v>
      </c>
      <c r="C44" s="779">
        <v>4241</v>
      </c>
      <c r="D44" s="678">
        <v>7.8919944917935165</v>
      </c>
      <c r="E44" s="217">
        <v>21434</v>
      </c>
      <c r="F44" s="678">
        <v>39.886114109196477</v>
      </c>
      <c r="G44" s="217">
        <v>28063</v>
      </c>
      <c r="H44" s="18">
        <v>52.221891399010012</v>
      </c>
    </row>
    <row r="45" spans="1:8" ht="14.45" customHeight="1">
      <c r="A45" s="209" t="s">
        <v>91</v>
      </c>
      <c r="B45" s="782">
        <v>11288</v>
      </c>
      <c r="C45" s="674" t="s">
        <v>318</v>
      </c>
      <c r="D45" s="677" t="s">
        <v>318</v>
      </c>
      <c r="E45" s="218" t="s">
        <v>318</v>
      </c>
      <c r="F45" s="677" t="s">
        <v>318</v>
      </c>
      <c r="G45" s="218" t="s">
        <v>318</v>
      </c>
      <c r="H45" s="21" t="s">
        <v>318</v>
      </c>
    </row>
    <row r="46" spans="1:8" ht="14.45" customHeight="1">
      <c r="A46" s="210" t="s">
        <v>92</v>
      </c>
      <c r="B46" s="783">
        <v>61661</v>
      </c>
      <c r="C46" s="779">
        <v>5057</v>
      </c>
      <c r="D46" s="678">
        <v>8.2012941729780575</v>
      </c>
      <c r="E46" s="217">
        <v>22521</v>
      </c>
      <c r="F46" s="678">
        <v>36.523896790515884</v>
      </c>
      <c r="G46" s="217">
        <v>34083</v>
      </c>
      <c r="H46" s="18">
        <v>55.274809036506056</v>
      </c>
    </row>
    <row r="47" spans="1:8" ht="14.45" customHeight="1">
      <c r="A47" s="209" t="s">
        <v>93</v>
      </c>
      <c r="B47" s="782">
        <v>130477</v>
      </c>
      <c r="C47" s="778">
        <v>4833</v>
      </c>
      <c r="D47" s="677">
        <v>3.7041011059420432</v>
      </c>
      <c r="E47" s="216">
        <v>72604</v>
      </c>
      <c r="F47" s="677">
        <v>55.645056216804491</v>
      </c>
      <c r="G47" s="216">
        <v>53040</v>
      </c>
      <c r="H47" s="21">
        <v>40.650842677253465</v>
      </c>
    </row>
    <row r="48" spans="1:8" ht="14.45" customHeight="1">
      <c r="A48" s="210" t="s">
        <v>94</v>
      </c>
      <c r="B48" s="783">
        <v>33813</v>
      </c>
      <c r="C48" s="779">
        <v>1082</v>
      </c>
      <c r="D48" s="678">
        <v>3.1999526809215388</v>
      </c>
      <c r="E48" s="217">
        <v>15740</v>
      </c>
      <c r="F48" s="678">
        <v>46.550143435956585</v>
      </c>
      <c r="G48" s="217">
        <v>16991</v>
      </c>
      <c r="H48" s="18">
        <v>50.249903883121874</v>
      </c>
    </row>
    <row r="49" spans="1:8" ht="14.45" customHeight="1">
      <c r="A49" s="209" t="s">
        <v>95</v>
      </c>
      <c r="B49" s="782">
        <v>6927</v>
      </c>
      <c r="C49" s="674" t="s">
        <v>318</v>
      </c>
      <c r="D49" s="677" t="s">
        <v>318</v>
      </c>
      <c r="E49" s="218" t="s">
        <v>318</v>
      </c>
      <c r="F49" s="677" t="s">
        <v>318</v>
      </c>
      <c r="G49" s="218" t="s">
        <v>318</v>
      </c>
      <c r="H49" s="21" t="s">
        <v>318</v>
      </c>
    </row>
    <row r="50" spans="1:8" ht="14.45" customHeight="1">
      <c r="A50" s="210" t="s">
        <v>96</v>
      </c>
      <c r="B50" s="783">
        <v>30774</v>
      </c>
      <c r="C50" s="779">
        <v>498</v>
      </c>
      <c r="D50" s="678">
        <v>1.6182491713784362</v>
      </c>
      <c r="E50" s="217">
        <v>8396</v>
      </c>
      <c r="F50" s="678">
        <v>27.282771170468578</v>
      </c>
      <c r="G50" s="217">
        <v>21880</v>
      </c>
      <c r="H50" s="18">
        <v>71.098979658152984</v>
      </c>
    </row>
    <row r="51" spans="1:8" ht="14.45" customHeight="1">
      <c r="A51" s="209" t="s">
        <v>97</v>
      </c>
      <c r="B51" s="782">
        <v>16136</v>
      </c>
      <c r="C51" s="778">
        <v>473</v>
      </c>
      <c r="D51" s="677">
        <v>2.9313336638572141</v>
      </c>
      <c r="E51" s="216">
        <v>5933</v>
      </c>
      <c r="F51" s="677">
        <v>36.768715914724837</v>
      </c>
      <c r="G51" s="216">
        <v>9730</v>
      </c>
      <c r="H51" s="21">
        <v>60.299950421417947</v>
      </c>
    </row>
    <row r="52" spans="1:8" ht="14.45" customHeight="1">
      <c r="A52" s="210" t="s">
        <v>98</v>
      </c>
      <c r="B52" s="783">
        <v>22071</v>
      </c>
      <c r="C52" s="779">
        <v>1198</v>
      </c>
      <c r="D52" s="678">
        <v>5.4279371120474833</v>
      </c>
      <c r="E52" s="217">
        <v>8827</v>
      </c>
      <c r="F52" s="678">
        <v>39.993656834760543</v>
      </c>
      <c r="G52" s="217">
        <v>12046</v>
      </c>
      <c r="H52" s="18">
        <v>54.578406053191976</v>
      </c>
    </row>
    <row r="53" spans="1:8" ht="14.45" customHeight="1" thickBot="1">
      <c r="A53" s="209" t="s">
        <v>99</v>
      </c>
      <c r="B53" s="784">
        <v>15895</v>
      </c>
      <c r="C53" s="63" t="s">
        <v>318</v>
      </c>
      <c r="D53" s="677" t="s">
        <v>318</v>
      </c>
      <c r="E53" s="63" t="s">
        <v>318</v>
      </c>
      <c r="F53" s="677" t="s">
        <v>318</v>
      </c>
      <c r="G53" s="63" t="s">
        <v>318</v>
      </c>
      <c r="H53" s="21" t="s">
        <v>318</v>
      </c>
    </row>
    <row r="54" spans="1:8" ht="14.45" customHeight="1">
      <c r="A54" s="211" t="s">
        <v>100</v>
      </c>
      <c r="B54" s="785">
        <v>533201</v>
      </c>
      <c r="C54" s="61">
        <v>37774</v>
      </c>
      <c r="D54" s="679">
        <v>7.0843828124853472</v>
      </c>
      <c r="E54" s="61">
        <v>251633</v>
      </c>
      <c r="F54" s="679">
        <v>47.192897237627086</v>
      </c>
      <c r="G54" s="61">
        <v>243794</v>
      </c>
      <c r="H54" s="24">
        <v>45.722719949887562</v>
      </c>
    </row>
    <row r="55" spans="1:8" ht="14.45" customHeight="1">
      <c r="A55" s="212" t="s">
        <v>101</v>
      </c>
      <c r="B55" s="786">
        <v>128347</v>
      </c>
      <c r="C55" s="780">
        <v>6474</v>
      </c>
      <c r="D55" s="680">
        <v>5.0441381567157784</v>
      </c>
      <c r="E55" s="213">
        <v>40449</v>
      </c>
      <c r="F55" s="680">
        <v>31.515345119091215</v>
      </c>
      <c r="G55" s="213">
        <v>81424</v>
      </c>
      <c r="H55" s="26">
        <v>63.44051672419301</v>
      </c>
    </row>
    <row r="56" spans="1:8" ht="14.45" customHeight="1">
      <c r="A56" s="214" t="s">
        <v>102</v>
      </c>
      <c r="B56" s="787">
        <v>661548</v>
      </c>
      <c r="C56" s="215">
        <v>44248</v>
      </c>
      <c r="D56" s="681">
        <v>6.6885547231644571</v>
      </c>
      <c r="E56" s="215">
        <v>292082</v>
      </c>
      <c r="F56" s="681">
        <v>44.151293632510416</v>
      </c>
      <c r="G56" s="215">
        <v>325218</v>
      </c>
      <c r="H56" s="207">
        <v>49.160151644325126</v>
      </c>
    </row>
    <row r="57" spans="1:8" ht="14.45" customHeight="1">
      <c r="A57" s="1106" t="s">
        <v>724</v>
      </c>
      <c r="B57" s="1106"/>
      <c r="C57" s="1106"/>
      <c r="D57" s="1106"/>
      <c r="E57" s="1106"/>
      <c r="F57" s="1106"/>
      <c r="G57" s="1106"/>
      <c r="H57" s="1106"/>
    </row>
    <row r="58" spans="1:8" ht="14.45" customHeight="1">
      <c r="A58" s="1107" t="s">
        <v>728</v>
      </c>
      <c r="B58" s="1107"/>
      <c r="C58" s="1107"/>
      <c r="D58" s="1107"/>
      <c r="E58" s="1107"/>
      <c r="F58" s="1107"/>
      <c r="G58" s="1107"/>
      <c r="H58" s="1107"/>
    </row>
    <row r="59" spans="1:8" ht="22.5" customHeight="1">
      <c r="A59" s="1107" t="s">
        <v>723</v>
      </c>
      <c r="B59" s="1107"/>
      <c r="C59" s="1107"/>
      <c r="D59" s="1107"/>
      <c r="E59" s="1107"/>
      <c r="F59" s="1107"/>
      <c r="G59" s="1107"/>
      <c r="H59" s="1107"/>
    </row>
    <row r="61" spans="1:8" ht="24" customHeight="1">
      <c r="A61" s="1040">
        <v>2020</v>
      </c>
      <c r="B61" s="1040"/>
      <c r="C61" s="1040"/>
      <c r="D61" s="1040"/>
      <c r="E61" s="1040"/>
      <c r="F61" s="1040"/>
      <c r="G61" s="1040"/>
      <c r="H61" s="1040"/>
    </row>
    <row r="62" spans="1:8" ht="14.45" customHeight="1">
      <c r="A62" s="143"/>
      <c r="D62" s="588"/>
      <c r="F62" s="588"/>
      <c r="H62" s="588"/>
    </row>
    <row r="63" spans="1:8" ht="14.45" customHeight="1">
      <c r="A63" s="1114" t="s">
        <v>663</v>
      </c>
      <c r="B63" s="1114"/>
      <c r="C63" s="1114"/>
      <c r="D63" s="1114"/>
      <c r="E63" s="1114"/>
      <c r="F63" s="1114"/>
      <c r="G63" s="1114"/>
      <c r="H63" s="1114"/>
    </row>
    <row r="64" spans="1:8" ht="14.45" customHeight="1" thickBot="1">
      <c r="A64" s="1109" t="s">
        <v>311</v>
      </c>
      <c r="B64" s="1049" t="s">
        <v>312</v>
      </c>
      <c r="C64" s="1051" t="s">
        <v>314</v>
      </c>
      <c r="D64" s="1051"/>
      <c r="E64" s="1051"/>
      <c r="F64" s="1051"/>
      <c r="G64" s="1051"/>
      <c r="H64" s="1052"/>
    </row>
    <row r="65" spans="1:8" ht="14.45" customHeight="1">
      <c r="A65" s="1110"/>
      <c r="B65" s="1050"/>
      <c r="C65" s="1053" t="s">
        <v>340</v>
      </c>
      <c r="D65" s="1053"/>
      <c r="E65" s="1053" t="s">
        <v>341</v>
      </c>
      <c r="F65" s="1053"/>
      <c r="G65" s="1053" t="s">
        <v>342</v>
      </c>
      <c r="H65" s="1063"/>
    </row>
    <row r="66" spans="1:8" ht="14.45" customHeight="1" thickBot="1">
      <c r="A66" s="1111"/>
      <c r="B66" s="1112" t="s">
        <v>313</v>
      </c>
      <c r="C66" s="1113"/>
      <c r="D66" s="776" t="s">
        <v>317</v>
      </c>
      <c r="E66" s="736" t="s">
        <v>313</v>
      </c>
      <c r="F66" s="796" t="s">
        <v>317</v>
      </c>
      <c r="G66" s="745" t="s">
        <v>313</v>
      </c>
      <c r="H66" s="777" t="s">
        <v>317</v>
      </c>
    </row>
    <row r="67" spans="1:8" ht="14.45" customHeight="1">
      <c r="A67" s="208" t="s">
        <v>84</v>
      </c>
      <c r="B67" s="781">
        <v>96434</v>
      </c>
      <c r="C67" s="62">
        <v>10440</v>
      </c>
      <c r="D67" s="676">
        <v>10.8</v>
      </c>
      <c r="E67" s="62">
        <v>54858</v>
      </c>
      <c r="F67" s="676">
        <v>56.899999999999991</v>
      </c>
      <c r="G67" s="62">
        <v>31136</v>
      </c>
      <c r="H67" s="58">
        <v>32.300000000000004</v>
      </c>
    </row>
    <row r="68" spans="1:8" ht="14.45" customHeight="1">
      <c r="A68" s="209" t="s">
        <v>85</v>
      </c>
      <c r="B68" s="782">
        <v>97317</v>
      </c>
      <c r="C68" s="778">
        <v>8392</v>
      </c>
      <c r="D68" s="677">
        <v>8.6</v>
      </c>
      <c r="E68" s="216">
        <v>40977</v>
      </c>
      <c r="F68" s="677">
        <v>42.1</v>
      </c>
      <c r="G68" s="216">
        <v>47948</v>
      </c>
      <c r="H68" s="21">
        <v>49.3</v>
      </c>
    </row>
    <row r="69" spans="1:8" ht="14.45" customHeight="1">
      <c r="A69" s="210" t="s">
        <v>86</v>
      </c>
      <c r="B69" s="783">
        <v>34098</v>
      </c>
      <c r="C69" s="779">
        <v>3879</v>
      </c>
      <c r="D69" s="678">
        <v>11.4</v>
      </c>
      <c r="E69" s="217">
        <v>10060</v>
      </c>
      <c r="F69" s="678">
        <v>29.5</v>
      </c>
      <c r="G69" s="217">
        <v>20159</v>
      </c>
      <c r="H69" s="18">
        <v>59.099999999999994</v>
      </c>
    </row>
    <row r="70" spans="1:8" ht="14.45" customHeight="1">
      <c r="A70" s="209" t="s">
        <v>87</v>
      </c>
      <c r="B70" s="782">
        <v>18500</v>
      </c>
      <c r="C70" s="778">
        <v>529</v>
      </c>
      <c r="D70" s="677">
        <v>2.9000000000000004</v>
      </c>
      <c r="E70" s="216">
        <v>5589</v>
      </c>
      <c r="F70" s="677">
        <v>30.2</v>
      </c>
      <c r="G70" s="216">
        <v>12382</v>
      </c>
      <c r="H70" s="21">
        <v>66.900000000000006</v>
      </c>
    </row>
    <row r="71" spans="1:8" ht="14.45" customHeight="1">
      <c r="A71" s="210" t="s">
        <v>88</v>
      </c>
      <c r="B71" s="783">
        <v>5714</v>
      </c>
      <c r="C71" s="779">
        <v>544</v>
      </c>
      <c r="D71" s="678">
        <v>9.5</v>
      </c>
      <c r="E71" s="217">
        <v>2014</v>
      </c>
      <c r="F71" s="678">
        <v>35.199999999999996</v>
      </c>
      <c r="G71" s="217">
        <v>3156</v>
      </c>
      <c r="H71" s="18">
        <v>55.2</v>
      </c>
    </row>
    <row r="72" spans="1:8" ht="14.45" customHeight="1">
      <c r="A72" s="209" t="s">
        <v>89</v>
      </c>
      <c r="B72" s="782">
        <v>17629</v>
      </c>
      <c r="C72" s="778">
        <v>666</v>
      </c>
      <c r="D72" s="677">
        <v>3.8</v>
      </c>
      <c r="E72" s="216">
        <v>5720</v>
      </c>
      <c r="F72" s="677">
        <v>32.4</v>
      </c>
      <c r="G72" s="216">
        <v>11243</v>
      </c>
      <c r="H72" s="21">
        <v>63.800000000000004</v>
      </c>
    </row>
    <row r="73" spans="1:8" ht="14.45" customHeight="1">
      <c r="A73" s="210" t="s">
        <v>90</v>
      </c>
      <c r="B73" s="783">
        <v>51302</v>
      </c>
      <c r="C73" s="779">
        <v>3838</v>
      </c>
      <c r="D73" s="678">
        <v>7.5</v>
      </c>
      <c r="E73" s="217">
        <v>20221</v>
      </c>
      <c r="F73" s="678">
        <v>39.4</v>
      </c>
      <c r="G73" s="217">
        <v>27243</v>
      </c>
      <c r="H73" s="18">
        <v>53.1</v>
      </c>
    </row>
    <row r="74" spans="1:8" ht="14.45" customHeight="1">
      <c r="A74" s="209" t="s">
        <v>91</v>
      </c>
      <c r="B74" s="782">
        <v>11206</v>
      </c>
      <c r="C74" s="778">
        <v>335</v>
      </c>
      <c r="D74" s="677">
        <v>3</v>
      </c>
      <c r="E74" s="216">
        <v>3246</v>
      </c>
      <c r="F74" s="677">
        <v>28.999999999999996</v>
      </c>
      <c r="G74" s="216">
        <v>7625</v>
      </c>
      <c r="H74" s="21">
        <v>68</v>
      </c>
    </row>
    <row r="75" spans="1:8" ht="14.45" customHeight="1">
      <c r="A75" s="210" t="s">
        <v>92</v>
      </c>
      <c r="B75" s="783">
        <v>58547</v>
      </c>
      <c r="C75" s="779">
        <v>4790</v>
      </c>
      <c r="D75" s="678">
        <v>8.2000000000000011</v>
      </c>
      <c r="E75" s="217">
        <v>20966</v>
      </c>
      <c r="F75" s="678">
        <v>35.799999999999997</v>
      </c>
      <c r="G75" s="217">
        <v>32791</v>
      </c>
      <c r="H75" s="18">
        <v>56.000000000000007</v>
      </c>
    </row>
    <row r="76" spans="1:8" ht="14.45" customHeight="1">
      <c r="A76" s="209" t="s">
        <v>93</v>
      </c>
      <c r="B76" s="782">
        <v>124265</v>
      </c>
      <c r="C76" s="778">
        <v>4779</v>
      </c>
      <c r="D76" s="677">
        <v>3.8</v>
      </c>
      <c r="E76" s="216">
        <v>68980</v>
      </c>
      <c r="F76" s="677">
        <v>55.500000000000007</v>
      </c>
      <c r="G76" s="216">
        <v>50506</v>
      </c>
      <c r="H76" s="21">
        <v>40.6</v>
      </c>
    </row>
    <row r="77" spans="1:8" ht="14.45" customHeight="1">
      <c r="A77" s="210" t="s">
        <v>94</v>
      </c>
      <c r="B77" s="783">
        <v>32960</v>
      </c>
      <c r="C77" s="779">
        <v>1050</v>
      </c>
      <c r="D77" s="678">
        <v>3.2</v>
      </c>
      <c r="E77" s="217">
        <v>15165</v>
      </c>
      <c r="F77" s="678">
        <v>46</v>
      </c>
      <c r="G77" s="217">
        <v>16745</v>
      </c>
      <c r="H77" s="18">
        <v>50.8</v>
      </c>
    </row>
    <row r="78" spans="1:8" ht="14.45" customHeight="1">
      <c r="A78" s="209" t="s">
        <v>95</v>
      </c>
      <c r="B78" s="782">
        <v>6708</v>
      </c>
      <c r="C78" s="778">
        <v>164</v>
      </c>
      <c r="D78" s="677">
        <v>2.4</v>
      </c>
      <c r="E78" s="216">
        <v>2744</v>
      </c>
      <c r="F78" s="677">
        <v>40.9</v>
      </c>
      <c r="G78" s="216">
        <v>3800</v>
      </c>
      <c r="H78" s="21">
        <v>56.599999999999994</v>
      </c>
    </row>
    <row r="79" spans="1:8" ht="14.45" customHeight="1">
      <c r="A79" s="210" t="s">
        <v>96</v>
      </c>
      <c r="B79" s="783">
        <v>30191</v>
      </c>
      <c r="C79" s="779">
        <v>495</v>
      </c>
      <c r="D79" s="678">
        <v>1.6</v>
      </c>
      <c r="E79" s="217">
        <v>7997</v>
      </c>
      <c r="F79" s="678">
        <v>26.5</v>
      </c>
      <c r="G79" s="217">
        <v>21699</v>
      </c>
      <c r="H79" s="18">
        <v>71.899999999999991</v>
      </c>
    </row>
    <row r="80" spans="1:8" ht="14.45" customHeight="1">
      <c r="A80" s="209" t="s">
        <v>97</v>
      </c>
      <c r="B80" s="782">
        <v>16111</v>
      </c>
      <c r="C80" s="778">
        <v>463</v>
      </c>
      <c r="D80" s="677">
        <v>2.9000000000000004</v>
      </c>
      <c r="E80" s="216">
        <v>5795</v>
      </c>
      <c r="F80" s="677">
        <v>36</v>
      </c>
      <c r="G80" s="216">
        <v>9853</v>
      </c>
      <c r="H80" s="21">
        <v>61.199999999999996</v>
      </c>
    </row>
    <row r="81" spans="1:8" ht="14.45" customHeight="1">
      <c r="A81" s="210" t="s">
        <v>98</v>
      </c>
      <c r="B81" s="783">
        <v>21039</v>
      </c>
      <c r="C81" s="779">
        <v>1204</v>
      </c>
      <c r="D81" s="678">
        <v>5.7</v>
      </c>
      <c r="E81" s="217">
        <v>8406</v>
      </c>
      <c r="F81" s="678">
        <v>40</v>
      </c>
      <c r="G81" s="217">
        <v>11429</v>
      </c>
      <c r="H81" s="18">
        <v>54.300000000000004</v>
      </c>
    </row>
    <row r="82" spans="1:8" ht="14.45" customHeight="1" thickBot="1">
      <c r="A82" s="209" t="s">
        <v>99</v>
      </c>
      <c r="B82" s="784">
        <v>15609</v>
      </c>
      <c r="C82" s="64">
        <v>366</v>
      </c>
      <c r="D82" s="677">
        <v>2.2999999999999998</v>
      </c>
      <c r="E82" s="64">
        <v>6251</v>
      </c>
      <c r="F82" s="677">
        <v>40</v>
      </c>
      <c r="G82" s="64">
        <v>8992</v>
      </c>
      <c r="H82" s="21">
        <v>57.599999999999994</v>
      </c>
    </row>
    <row r="83" spans="1:8" ht="14.45" customHeight="1">
      <c r="A83" s="211" t="s">
        <v>100</v>
      </c>
      <c r="B83" s="785">
        <v>511915</v>
      </c>
      <c r="C83" s="61">
        <v>35867</v>
      </c>
      <c r="D83" s="679">
        <v>7.0000000000000009</v>
      </c>
      <c r="E83" s="61">
        <v>240051</v>
      </c>
      <c r="F83" s="679">
        <v>46.9</v>
      </c>
      <c r="G83" s="61">
        <v>235997</v>
      </c>
      <c r="H83" s="24">
        <v>46.1</v>
      </c>
    </row>
    <row r="84" spans="1:8" ht="14.45" customHeight="1">
      <c r="A84" s="212" t="s">
        <v>101</v>
      </c>
      <c r="B84" s="786">
        <v>125715</v>
      </c>
      <c r="C84" s="780">
        <v>6067</v>
      </c>
      <c r="D84" s="680">
        <v>4.8</v>
      </c>
      <c r="E84" s="213">
        <v>38938</v>
      </c>
      <c r="F84" s="680">
        <v>31</v>
      </c>
      <c r="G84" s="213">
        <v>80710</v>
      </c>
      <c r="H84" s="26">
        <v>64.2</v>
      </c>
    </row>
    <row r="85" spans="1:8" ht="14.45" customHeight="1">
      <c r="A85" s="214" t="s">
        <v>102</v>
      </c>
      <c r="B85" s="787">
        <v>637630</v>
      </c>
      <c r="C85" s="215">
        <v>41934</v>
      </c>
      <c r="D85" s="681">
        <v>6.6000000000000005</v>
      </c>
      <c r="E85" s="215">
        <v>278989</v>
      </c>
      <c r="F85" s="681">
        <v>43.8</v>
      </c>
      <c r="G85" s="215">
        <v>316707</v>
      </c>
      <c r="H85" s="207">
        <v>49.7</v>
      </c>
    </row>
    <row r="86" spans="1:8" ht="14.45" customHeight="1">
      <c r="A86" s="1106" t="s">
        <v>724</v>
      </c>
      <c r="B86" s="1106"/>
      <c r="C86" s="1106"/>
      <c r="D86" s="1106"/>
      <c r="E86" s="1106"/>
      <c r="F86" s="1106"/>
      <c r="G86" s="1106"/>
      <c r="H86" s="1106"/>
    </row>
    <row r="87" spans="1:8" ht="22.5" customHeight="1">
      <c r="A87" s="1107" t="s">
        <v>725</v>
      </c>
      <c r="B87" s="1107"/>
      <c r="C87" s="1107"/>
      <c r="D87" s="1107"/>
      <c r="E87" s="1107"/>
      <c r="F87" s="1107"/>
      <c r="G87" s="1107"/>
      <c r="H87" s="1107"/>
    </row>
  </sheetData>
  <mergeCells count="35">
    <mergeCell ref="A3:H3"/>
    <mergeCell ref="A5:H5"/>
    <mergeCell ref="A6:A8"/>
    <mergeCell ref="B6:B7"/>
    <mergeCell ref="C6:H6"/>
    <mergeCell ref="C7:D7"/>
    <mergeCell ref="E7:F7"/>
    <mergeCell ref="G7:H7"/>
    <mergeCell ref="B8:C8"/>
    <mergeCell ref="A87:H87"/>
    <mergeCell ref="A59:H59"/>
    <mergeCell ref="A61:H61"/>
    <mergeCell ref="A63:H63"/>
    <mergeCell ref="A64:A66"/>
    <mergeCell ref="B64:B65"/>
    <mergeCell ref="C64:H64"/>
    <mergeCell ref="C65:D65"/>
    <mergeCell ref="E65:F65"/>
    <mergeCell ref="G65:H65"/>
    <mergeCell ref="B66:C66"/>
    <mergeCell ref="A28:H28"/>
    <mergeCell ref="A57:H57"/>
    <mergeCell ref="A86:H86"/>
    <mergeCell ref="A29:H29"/>
    <mergeCell ref="A58:H58"/>
    <mergeCell ref="A30:H30"/>
    <mergeCell ref="A32:H32"/>
    <mergeCell ref="A34:H34"/>
    <mergeCell ref="A35:A37"/>
    <mergeCell ref="B35:B36"/>
    <mergeCell ref="C35:H35"/>
    <mergeCell ref="C36:D36"/>
    <mergeCell ref="E36:F36"/>
    <mergeCell ref="G36:H36"/>
    <mergeCell ref="B37:C37"/>
  </mergeCells>
  <hyperlinks>
    <hyperlink ref="A1" location="Inhalt!A1" display="Zurück zum Inhalt" xr:uid="{00000000-0004-0000-0500-000000000000}"/>
  </hyperlinks>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dimension ref="A1:U130"/>
  <sheetViews>
    <sheetView zoomScale="80" zoomScaleNormal="80" workbookViewId="0">
      <pane xSplit="1" topLeftCell="B1" activePane="topRight" state="frozen"/>
      <selection pane="topRight"/>
    </sheetView>
  </sheetViews>
  <sheetFormatPr baseColWidth="10" defaultColWidth="11.125" defaultRowHeight="14.45" customHeight="1"/>
  <cols>
    <col min="1" max="1" width="23.5" style="583" customWidth="1"/>
    <col min="2" max="6" width="11.125" style="583" customWidth="1"/>
    <col min="7" max="16384" width="11.125" style="583"/>
  </cols>
  <sheetData>
    <row r="1" spans="1:21" ht="14.45" customHeight="1">
      <c r="A1" s="488" t="s">
        <v>688</v>
      </c>
      <c r="B1" s="549"/>
      <c r="C1" s="549"/>
      <c r="D1" s="549"/>
      <c r="E1" s="551"/>
      <c r="F1" s="549"/>
    </row>
    <row r="3" spans="1:21" ht="24" customHeight="1">
      <c r="A3" s="1040">
        <v>2022</v>
      </c>
      <c r="B3" s="1040"/>
      <c r="C3" s="1040"/>
      <c r="D3" s="1040"/>
      <c r="E3" s="1040"/>
      <c r="F3" s="1040"/>
      <c r="G3" s="589"/>
      <c r="H3" s="589"/>
      <c r="I3" s="589"/>
      <c r="J3" s="589"/>
      <c r="K3" s="589"/>
      <c r="L3" s="589"/>
      <c r="M3" s="589"/>
      <c r="N3" s="589"/>
      <c r="O3" s="589"/>
      <c r="P3" s="589"/>
      <c r="Q3" s="589"/>
      <c r="R3" s="589"/>
    </row>
    <row r="4" spans="1:21" ht="14.45" customHeight="1">
      <c r="A4" s="143"/>
      <c r="B4" s="549"/>
      <c r="C4" s="549"/>
      <c r="D4" s="549"/>
      <c r="E4" s="551"/>
      <c r="F4" s="549"/>
    </row>
    <row r="5" spans="1:21" ht="14.45" customHeight="1">
      <c r="A5" s="1120" t="s">
        <v>635</v>
      </c>
      <c r="B5" s="1120"/>
      <c r="C5" s="1120"/>
      <c r="D5" s="1120"/>
      <c r="E5" s="1120"/>
      <c r="F5" s="1120"/>
      <c r="G5" s="589"/>
      <c r="H5" s="589"/>
      <c r="I5" s="589"/>
      <c r="J5" s="589"/>
      <c r="K5" s="589"/>
      <c r="L5" s="589"/>
      <c r="M5" s="589"/>
      <c r="N5" s="589"/>
      <c r="O5" s="589"/>
      <c r="P5" s="589"/>
      <c r="Q5" s="589"/>
      <c r="R5" s="589"/>
    </row>
    <row r="6" spans="1:21" ht="14.45" customHeight="1">
      <c r="A6" s="1122" t="s">
        <v>311</v>
      </c>
      <c r="B6" s="1125" t="s">
        <v>689</v>
      </c>
      <c r="C6" s="1126"/>
      <c r="D6" s="1126"/>
      <c r="E6" s="1126"/>
      <c r="F6" s="1151"/>
      <c r="G6" s="589"/>
      <c r="H6" s="589"/>
      <c r="I6" s="589"/>
      <c r="J6" s="589"/>
      <c r="K6" s="589"/>
      <c r="L6" s="589"/>
      <c r="M6" s="589"/>
      <c r="N6" s="589"/>
      <c r="O6" s="589"/>
      <c r="P6" s="589"/>
      <c r="Q6" s="589"/>
      <c r="R6" s="589"/>
      <c r="U6" s="202"/>
    </row>
    <row r="7" spans="1:21" ht="14.45" customHeight="1" thickBot="1">
      <c r="A7" s="1123"/>
      <c r="B7" s="1049" t="s">
        <v>312</v>
      </c>
      <c r="C7" s="1051" t="s">
        <v>314</v>
      </c>
      <c r="D7" s="1051"/>
      <c r="E7" s="1051"/>
      <c r="F7" s="1052"/>
      <c r="G7" s="589"/>
      <c r="H7" s="589"/>
      <c r="I7" s="589"/>
      <c r="J7" s="589"/>
      <c r="K7" s="589"/>
      <c r="L7" s="589"/>
      <c r="M7" s="589"/>
      <c r="N7" s="589"/>
      <c r="O7" s="589"/>
      <c r="P7" s="589"/>
      <c r="Q7" s="589"/>
      <c r="R7" s="589"/>
      <c r="U7" s="202"/>
    </row>
    <row r="8" spans="1:21" ht="14.45" customHeight="1" thickBot="1">
      <c r="A8" s="1123"/>
      <c r="B8" s="1129"/>
      <c r="C8" s="1116" t="s">
        <v>123</v>
      </c>
      <c r="D8" s="1116"/>
      <c r="E8" s="1142" t="s">
        <v>343</v>
      </c>
      <c r="F8" s="1145"/>
      <c r="G8" s="589"/>
      <c r="H8" s="589"/>
      <c r="I8" s="589"/>
      <c r="J8" s="589"/>
      <c r="K8" s="589"/>
      <c r="L8" s="589"/>
      <c r="M8" s="589"/>
      <c r="N8" s="589"/>
      <c r="O8" s="589"/>
      <c r="P8" s="589"/>
      <c r="Q8" s="589"/>
      <c r="R8" s="589"/>
      <c r="U8" s="202"/>
    </row>
    <row r="9" spans="1:21" ht="14.45" customHeight="1" thickBot="1">
      <c r="A9" s="1123"/>
      <c r="B9" s="1129"/>
      <c r="C9" s="1129"/>
      <c r="D9" s="1129"/>
      <c r="E9" s="1142"/>
      <c r="F9" s="1145"/>
      <c r="G9" s="589"/>
      <c r="H9" s="589"/>
      <c r="I9" s="589"/>
      <c r="J9" s="589"/>
      <c r="K9" s="589"/>
      <c r="L9" s="589"/>
      <c r="M9" s="589"/>
      <c r="N9" s="589"/>
      <c r="O9" s="589"/>
      <c r="P9" s="589"/>
      <c r="Q9" s="589"/>
      <c r="R9" s="589"/>
    </row>
    <row r="10" spans="1:21" ht="14.45" customHeight="1">
      <c r="A10" s="1123"/>
      <c r="B10" s="1050"/>
      <c r="C10" s="1050"/>
      <c r="D10" s="1050"/>
      <c r="E10" s="1090"/>
      <c r="F10" s="1146"/>
      <c r="G10" s="589"/>
      <c r="H10" s="589"/>
      <c r="I10" s="589"/>
      <c r="J10" s="589"/>
      <c r="K10" s="589"/>
      <c r="L10" s="589"/>
      <c r="M10" s="589"/>
      <c r="N10" s="589"/>
      <c r="O10" s="589"/>
      <c r="P10" s="589"/>
      <c r="Q10" s="589"/>
      <c r="R10" s="589"/>
      <c r="S10" s="589"/>
    </row>
    <row r="11" spans="1:21" ht="14.45" customHeight="1" thickBot="1">
      <c r="A11" s="1124"/>
      <c r="B11" s="1112" t="s">
        <v>313</v>
      </c>
      <c r="C11" s="1113"/>
      <c r="D11" s="737" t="s">
        <v>317</v>
      </c>
      <c r="E11" s="734" t="s">
        <v>313</v>
      </c>
      <c r="F11" s="797" t="s">
        <v>317</v>
      </c>
      <c r="G11" s="589"/>
      <c r="H11" s="589"/>
      <c r="I11" s="589"/>
      <c r="J11" s="589"/>
      <c r="K11" s="589"/>
      <c r="L11" s="589"/>
      <c r="M11" s="589"/>
      <c r="N11" s="589"/>
      <c r="O11" s="589"/>
      <c r="P11" s="589"/>
      <c r="Q11" s="589"/>
      <c r="R11" s="589"/>
      <c r="S11" s="589"/>
    </row>
    <row r="12" spans="1:21" ht="14.45" customHeight="1">
      <c r="A12" s="203" t="s">
        <v>84</v>
      </c>
      <c r="B12" s="11">
        <v>103129</v>
      </c>
      <c r="C12" s="69">
        <v>45498</v>
      </c>
      <c r="D12" s="676">
        <v>44.117561500644825</v>
      </c>
      <c r="E12" s="69">
        <v>57631</v>
      </c>
      <c r="F12" s="58">
        <v>55.882438499355167</v>
      </c>
      <c r="G12" s="589"/>
      <c r="H12" s="589"/>
      <c r="I12" s="589"/>
      <c r="J12" s="589"/>
      <c r="K12" s="589"/>
      <c r="L12" s="589"/>
      <c r="M12" s="589"/>
      <c r="N12" s="589"/>
      <c r="O12" s="589"/>
      <c r="P12" s="589"/>
      <c r="Q12" s="589"/>
      <c r="R12" s="589"/>
      <c r="S12" s="589"/>
    </row>
    <row r="13" spans="1:21" ht="14.45" customHeight="1">
      <c r="A13" s="204" t="s">
        <v>85</v>
      </c>
      <c r="B13" s="12">
        <v>105010</v>
      </c>
      <c r="C13" s="22">
        <v>31146</v>
      </c>
      <c r="D13" s="677">
        <v>29.660032377868774</v>
      </c>
      <c r="E13" s="22">
        <v>73864</v>
      </c>
      <c r="F13" s="21">
        <v>70.339967622131226</v>
      </c>
      <c r="G13" s="589"/>
      <c r="H13" s="589"/>
      <c r="I13" s="589"/>
      <c r="J13" s="589"/>
      <c r="K13" s="589"/>
      <c r="L13" s="589"/>
      <c r="M13" s="589"/>
      <c r="N13" s="589"/>
      <c r="O13" s="589"/>
      <c r="P13" s="589"/>
      <c r="Q13" s="589"/>
      <c r="R13" s="589"/>
      <c r="S13" s="589"/>
    </row>
    <row r="14" spans="1:21" ht="14.45" customHeight="1">
      <c r="A14" s="205" t="s">
        <v>86</v>
      </c>
      <c r="B14" s="13">
        <v>35692</v>
      </c>
      <c r="C14" s="19">
        <v>7077</v>
      </c>
      <c r="D14" s="678">
        <v>19.82797265493668</v>
      </c>
      <c r="E14" s="19">
        <v>28615</v>
      </c>
      <c r="F14" s="18">
        <v>80.172027345063313</v>
      </c>
      <c r="G14" s="589"/>
      <c r="H14" s="589"/>
      <c r="I14" s="589"/>
      <c r="J14" s="589"/>
      <c r="K14" s="589"/>
      <c r="L14" s="589"/>
      <c r="M14" s="589"/>
      <c r="N14" s="589"/>
      <c r="O14" s="589"/>
      <c r="P14" s="589"/>
      <c r="Q14" s="589"/>
      <c r="R14" s="589"/>
      <c r="S14" s="589"/>
    </row>
    <row r="15" spans="1:21" ht="14.45" customHeight="1">
      <c r="A15" s="204" t="s">
        <v>87</v>
      </c>
      <c r="B15" s="12">
        <v>19398</v>
      </c>
      <c r="C15" s="22">
        <v>9831</v>
      </c>
      <c r="D15" s="677">
        <v>50.680482523971534</v>
      </c>
      <c r="E15" s="22">
        <v>9567</v>
      </c>
      <c r="F15" s="21">
        <v>49.319517476028459</v>
      </c>
      <c r="G15" s="589"/>
      <c r="H15" s="589"/>
      <c r="I15" s="589"/>
      <c r="J15" s="589"/>
      <c r="K15" s="589"/>
      <c r="L15" s="589"/>
      <c r="M15" s="589"/>
      <c r="N15" s="589"/>
      <c r="O15" s="589"/>
      <c r="P15" s="589"/>
      <c r="Q15" s="589"/>
      <c r="R15" s="589"/>
      <c r="S15" s="589"/>
    </row>
    <row r="16" spans="1:21" ht="14.45" customHeight="1">
      <c r="A16" s="205" t="s">
        <v>88</v>
      </c>
      <c r="B16" s="13">
        <v>5853</v>
      </c>
      <c r="C16" s="19">
        <v>1888</v>
      </c>
      <c r="D16" s="678">
        <v>32.256962241585512</v>
      </c>
      <c r="E16" s="19">
        <v>3965</v>
      </c>
      <c r="F16" s="18">
        <v>67.743037758414488</v>
      </c>
      <c r="G16" s="589"/>
      <c r="H16" s="589"/>
      <c r="I16" s="589"/>
      <c r="J16" s="589"/>
      <c r="K16" s="589"/>
      <c r="L16" s="589"/>
      <c r="M16" s="589"/>
      <c r="N16" s="589"/>
      <c r="O16" s="589"/>
      <c r="P16" s="589"/>
      <c r="Q16" s="589"/>
      <c r="R16" s="589"/>
      <c r="S16" s="589"/>
    </row>
    <row r="17" spans="1:19" ht="14.45" customHeight="1">
      <c r="A17" s="204" t="s">
        <v>89</v>
      </c>
      <c r="B17" s="12">
        <v>18456</v>
      </c>
      <c r="C17" s="22" t="s">
        <v>318</v>
      </c>
      <c r="D17" s="677" t="s">
        <v>318</v>
      </c>
      <c r="E17" s="22" t="s">
        <v>318</v>
      </c>
      <c r="F17" s="21" t="s">
        <v>318</v>
      </c>
      <c r="G17" s="589"/>
      <c r="H17" s="589"/>
      <c r="I17" s="589"/>
      <c r="J17" s="589"/>
      <c r="K17" s="589"/>
      <c r="L17" s="589"/>
      <c r="M17" s="589"/>
      <c r="N17" s="589"/>
      <c r="O17" s="589"/>
      <c r="P17" s="589"/>
      <c r="Q17" s="589"/>
      <c r="R17" s="589"/>
      <c r="S17" s="589"/>
    </row>
    <row r="18" spans="1:19" ht="14.45" customHeight="1">
      <c r="A18" s="205" t="s">
        <v>90</v>
      </c>
      <c r="B18" s="13">
        <v>55939</v>
      </c>
      <c r="C18" s="19">
        <v>24455</v>
      </c>
      <c r="D18" s="678">
        <v>43.717263447684083</v>
      </c>
      <c r="E18" s="19">
        <v>31484</v>
      </c>
      <c r="F18" s="18">
        <v>56.282736552315917</v>
      </c>
      <c r="G18" s="589"/>
      <c r="H18" s="589"/>
      <c r="I18" s="589"/>
      <c r="J18" s="589"/>
      <c r="K18" s="589"/>
      <c r="L18" s="589"/>
      <c r="M18" s="589"/>
      <c r="N18" s="589"/>
      <c r="O18" s="589"/>
      <c r="P18" s="589"/>
      <c r="Q18" s="589"/>
      <c r="R18" s="589"/>
      <c r="S18" s="589"/>
    </row>
    <row r="19" spans="1:19" ht="14.45" customHeight="1">
      <c r="A19" s="204" t="s">
        <v>91</v>
      </c>
      <c r="B19" s="12">
        <v>11599</v>
      </c>
      <c r="C19" s="22" t="s">
        <v>318</v>
      </c>
      <c r="D19" s="677" t="s">
        <v>318</v>
      </c>
      <c r="E19" s="22" t="s">
        <v>318</v>
      </c>
      <c r="F19" s="21" t="s">
        <v>318</v>
      </c>
      <c r="G19" s="589"/>
      <c r="H19" s="589"/>
      <c r="I19" s="589"/>
      <c r="J19" s="589"/>
      <c r="K19" s="589"/>
      <c r="L19" s="589"/>
      <c r="M19" s="589"/>
      <c r="N19" s="589"/>
      <c r="O19" s="589"/>
      <c r="P19" s="589"/>
      <c r="Q19" s="589"/>
      <c r="R19" s="589"/>
      <c r="S19" s="589"/>
    </row>
    <row r="20" spans="1:19" ht="14.45" customHeight="1">
      <c r="A20" s="205" t="s">
        <v>92</v>
      </c>
      <c r="B20" s="13">
        <v>64329</v>
      </c>
      <c r="C20" s="19">
        <v>20186</v>
      </c>
      <c r="D20" s="678">
        <v>31.379315705202941</v>
      </c>
      <c r="E20" s="19">
        <v>44143</v>
      </c>
      <c r="F20" s="18">
        <v>68.620684294797059</v>
      </c>
      <c r="G20" s="589"/>
      <c r="H20" s="589"/>
      <c r="I20" s="589"/>
      <c r="J20" s="589"/>
      <c r="K20" s="589"/>
      <c r="L20" s="589"/>
      <c r="M20" s="589"/>
      <c r="N20" s="589"/>
      <c r="O20" s="589"/>
      <c r="P20" s="589"/>
      <c r="Q20" s="589"/>
      <c r="R20" s="589"/>
      <c r="S20" s="589"/>
    </row>
    <row r="21" spans="1:19" ht="14.45" customHeight="1">
      <c r="A21" s="204" t="s">
        <v>93</v>
      </c>
      <c r="B21" s="12">
        <v>135114</v>
      </c>
      <c r="C21" s="22">
        <v>36051</v>
      </c>
      <c r="D21" s="677">
        <v>26.681913051201207</v>
      </c>
      <c r="E21" s="22">
        <v>99063</v>
      </c>
      <c r="F21" s="21">
        <v>73.318086948798793</v>
      </c>
      <c r="G21" s="589"/>
      <c r="H21" s="589"/>
      <c r="I21" s="589"/>
      <c r="J21" s="589"/>
      <c r="K21" s="589"/>
      <c r="L21" s="589"/>
      <c r="M21" s="589"/>
      <c r="N21" s="589"/>
      <c r="O21" s="589"/>
      <c r="P21" s="589"/>
      <c r="Q21" s="589"/>
      <c r="R21" s="589"/>
      <c r="S21" s="589"/>
    </row>
    <row r="22" spans="1:19" ht="14.45" customHeight="1">
      <c r="A22" s="205" t="s">
        <v>94</v>
      </c>
      <c r="B22" s="13">
        <v>35121</v>
      </c>
      <c r="C22" s="19">
        <v>17934</v>
      </c>
      <c r="D22" s="678">
        <v>51.063466302212355</v>
      </c>
      <c r="E22" s="19">
        <v>17187</v>
      </c>
      <c r="F22" s="18">
        <v>48.936533697787645</v>
      </c>
      <c r="G22" s="589"/>
      <c r="H22" s="589"/>
      <c r="I22" s="589"/>
      <c r="J22" s="589"/>
      <c r="K22" s="589"/>
      <c r="L22" s="589"/>
      <c r="M22" s="589"/>
      <c r="N22" s="589"/>
      <c r="O22" s="589"/>
      <c r="P22" s="589"/>
      <c r="Q22" s="589"/>
      <c r="R22" s="589"/>
      <c r="S22" s="589"/>
    </row>
    <row r="23" spans="1:19" ht="14.45" customHeight="1">
      <c r="A23" s="204" t="s">
        <v>95</v>
      </c>
      <c r="B23" s="12">
        <v>7075</v>
      </c>
      <c r="C23" s="22" t="s">
        <v>318</v>
      </c>
      <c r="D23" s="677" t="s">
        <v>318</v>
      </c>
      <c r="E23" s="22" t="s">
        <v>318</v>
      </c>
      <c r="F23" s="21" t="s">
        <v>318</v>
      </c>
      <c r="G23" s="589"/>
      <c r="H23" s="589"/>
      <c r="I23" s="589"/>
      <c r="J23" s="589"/>
      <c r="K23" s="589"/>
      <c r="L23" s="589"/>
      <c r="M23" s="589"/>
      <c r="N23" s="589"/>
      <c r="O23" s="589"/>
      <c r="P23" s="589"/>
      <c r="Q23" s="589"/>
      <c r="R23" s="589"/>
      <c r="S23" s="589"/>
    </row>
    <row r="24" spans="1:19" ht="14.45" customHeight="1">
      <c r="A24" s="205" t="s">
        <v>96</v>
      </c>
      <c r="B24" s="13">
        <v>30886</v>
      </c>
      <c r="C24" s="19">
        <v>11264</v>
      </c>
      <c r="D24" s="678">
        <v>36.469597876060348</v>
      </c>
      <c r="E24" s="19">
        <v>19622</v>
      </c>
      <c r="F24" s="18">
        <v>63.530402123939652</v>
      </c>
      <c r="G24" s="589"/>
      <c r="H24" s="589"/>
      <c r="I24" s="589"/>
      <c r="J24" s="589"/>
      <c r="K24" s="589"/>
      <c r="L24" s="589"/>
      <c r="M24" s="589"/>
      <c r="N24" s="589"/>
      <c r="O24" s="589"/>
      <c r="P24" s="589"/>
      <c r="Q24" s="589"/>
      <c r="R24" s="589"/>
      <c r="S24" s="589"/>
    </row>
    <row r="25" spans="1:19" ht="14.45" customHeight="1">
      <c r="A25" s="204" t="s">
        <v>97</v>
      </c>
      <c r="B25" s="12">
        <v>16279</v>
      </c>
      <c r="C25" s="22">
        <v>8334</v>
      </c>
      <c r="D25" s="677">
        <v>51.194790834817859</v>
      </c>
      <c r="E25" s="22">
        <v>7945</v>
      </c>
      <c r="F25" s="21">
        <v>48.805209165182134</v>
      </c>
      <c r="G25" s="589"/>
      <c r="H25" s="589"/>
      <c r="I25" s="589"/>
      <c r="J25" s="589"/>
      <c r="K25" s="589"/>
      <c r="L25" s="589"/>
      <c r="M25" s="589"/>
      <c r="N25" s="589"/>
      <c r="O25" s="589"/>
      <c r="P25" s="589"/>
      <c r="Q25" s="589"/>
      <c r="R25" s="589"/>
      <c r="S25" s="589"/>
    </row>
    <row r="26" spans="1:19" ht="14.45" customHeight="1">
      <c r="A26" s="205" t="s">
        <v>98</v>
      </c>
      <c r="B26" s="13">
        <v>23230</v>
      </c>
      <c r="C26" s="19">
        <v>5812</v>
      </c>
      <c r="D26" s="678">
        <v>25.019371502367633</v>
      </c>
      <c r="E26" s="19">
        <v>17418</v>
      </c>
      <c r="F26" s="18">
        <v>74.980628497632367</v>
      </c>
      <c r="G26" s="589"/>
      <c r="H26" s="589"/>
      <c r="I26" s="589"/>
      <c r="J26" s="589"/>
      <c r="K26" s="589"/>
      <c r="L26" s="589"/>
      <c r="M26" s="589"/>
      <c r="N26" s="589"/>
      <c r="O26" s="589"/>
      <c r="P26" s="589"/>
      <c r="Q26" s="589"/>
      <c r="R26" s="589"/>
      <c r="S26" s="589"/>
    </row>
    <row r="27" spans="1:19" ht="14.45" customHeight="1" thickBot="1">
      <c r="A27" s="206" t="s">
        <v>99</v>
      </c>
      <c r="B27" s="12">
        <v>16001</v>
      </c>
      <c r="C27" s="22" t="s">
        <v>318</v>
      </c>
      <c r="D27" s="677" t="s">
        <v>318</v>
      </c>
      <c r="E27" s="22" t="s">
        <v>318</v>
      </c>
      <c r="F27" s="21" t="s">
        <v>318</v>
      </c>
      <c r="G27" s="589"/>
      <c r="H27" s="589"/>
      <c r="I27" s="589"/>
      <c r="J27" s="589"/>
      <c r="K27" s="589"/>
      <c r="L27" s="589"/>
      <c r="M27" s="589"/>
      <c r="N27" s="589"/>
      <c r="O27" s="589"/>
      <c r="P27" s="589"/>
      <c r="Q27" s="589"/>
      <c r="R27" s="589"/>
      <c r="S27" s="589"/>
    </row>
    <row r="28" spans="1:19" ht="14.45" customHeight="1">
      <c r="A28" s="166" t="s">
        <v>100</v>
      </c>
      <c r="B28" s="15">
        <v>553256</v>
      </c>
      <c r="C28" s="70">
        <v>185415</v>
      </c>
      <c r="D28" s="679">
        <v>33.513418742860445</v>
      </c>
      <c r="E28" s="70">
        <v>367841</v>
      </c>
      <c r="F28" s="24">
        <v>66.486581257139548</v>
      </c>
      <c r="G28" s="589"/>
      <c r="H28" s="589"/>
      <c r="I28" s="589"/>
      <c r="J28" s="589"/>
      <c r="K28" s="589"/>
      <c r="L28" s="589"/>
      <c r="M28" s="589"/>
      <c r="N28" s="589"/>
      <c r="O28" s="589"/>
      <c r="P28" s="589"/>
      <c r="Q28" s="589"/>
      <c r="R28" s="589"/>
      <c r="S28" s="589"/>
    </row>
    <row r="29" spans="1:19" ht="14.45" customHeight="1">
      <c r="A29" s="166" t="s">
        <v>101</v>
      </c>
      <c r="B29" s="16">
        <v>129855</v>
      </c>
      <c r="C29" s="27">
        <v>43485</v>
      </c>
      <c r="D29" s="680">
        <v>33.487351276423702</v>
      </c>
      <c r="E29" s="27">
        <v>86370</v>
      </c>
      <c r="F29" s="26">
        <v>66.512648723576291</v>
      </c>
      <c r="G29" s="589"/>
      <c r="H29" s="589"/>
      <c r="I29" s="589"/>
      <c r="J29" s="589"/>
      <c r="K29" s="589"/>
      <c r="L29" s="589"/>
      <c r="M29" s="589"/>
      <c r="N29" s="589"/>
      <c r="O29" s="589"/>
      <c r="P29" s="589"/>
      <c r="Q29" s="589"/>
      <c r="R29" s="589"/>
      <c r="S29" s="589"/>
    </row>
    <row r="30" spans="1:19" ht="14.45" customHeight="1">
      <c r="A30" s="167" t="s">
        <v>102</v>
      </c>
      <c r="B30" s="156">
        <v>683111</v>
      </c>
      <c r="C30" s="799">
        <v>228900</v>
      </c>
      <c r="D30" s="681">
        <v>33.508463485436479</v>
      </c>
      <c r="E30" s="219">
        <v>454211</v>
      </c>
      <c r="F30" s="207">
        <v>66.491536514563521</v>
      </c>
      <c r="G30" s="589"/>
      <c r="H30" s="589"/>
      <c r="I30" s="589"/>
      <c r="J30" s="589"/>
      <c r="K30" s="589"/>
      <c r="L30" s="589"/>
      <c r="M30" s="589"/>
      <c r="N30" s="589"/>
      <c r="O30" s="589"/>
      <c r="P30" s="589"/>
      <c r="Q30" s="589"/>
      <c r="R30" s="589"/>
      <c r="S30" s="589"/>
    </row>
    <row r="31" spans="1:19" ht="14.45" customHeight="1">
      <c r="A31" s="1106" t="s">
        <v>732</v>
      </c>
      <c r="B31" s="1106"/>
      <c r="C31" s="1106"/>
      <c r="D31" s="1106"/>
      <c r="E31" s="1106"/>
      <c r="F31" s="1106"/>
      <c r="H31" s="589"/>
      <c r="I31" s="589"/>
      <c r="J31" s="589"/>
      <c r="K31" s="589"/>
      <c r="L31" s="589"/>
      <c r="M31" s="589"/>
      <c r="N31" s="589"/>
      <c r="O31" s="589"/>
      <c r="P31" s="589"/>
      <c r="Q31" s="589"/>
      <c r="R31" s="589"/>
      <c r="S31" s="589"/>
    </row>
    <row r="32" spans="1:19" ht="30.95" customHeight="1">
      <c r="A32" s="1047" t="s">
        <v>815</v>
      </c>
      <c r="B32" s="1047"/>
      <c r="C32" s="1047"/>
      <c r="D32" s="1047"/>
      <c r="E32" s="1047"/>
      <c r="F32" s="1047"/>
      <c r="G32" s="142"/>
      <c r="H32" s="142"/>
      <c r="I32" s="142"/>
      <c r="J32" s="142"/>
      <c r="K32" s="142"/>
      <c r="L32" s="142"/>
      <c r="M32" s="589"/>
      <c r="N32" s="589"/>
      <c r="O32" s="589"/>
      <c r="P32" s="589"/>
      <c r="Q32" s="589"/>
      <c r="R32" s="589"/>
      <c r="S32" s="589"/>
    </row>
    <row r="33" spans="1:19" ht="15">
      <c r="A33" s="1107" t="s">
        <v>728</v>
      </c>
      <c r="B33" s="1107"/>
      <c r="C33" s="1107"/>
      <c r="D33" s="1107"/>
      <c r="E33" s="1107"/>
      <c r="F33" s="1107"/>
      <c r="G33" s="142"/>
      <c r="H33" s="142"/>
      <c r="I33" s="142"/>
      <c r="J33" s="142"/>
      <c r="K33" s="142"/>
      <c r="L33" s="142"/>
      <c r="M33" s="589"/>
      <c r="N33" s="589"/>
      <c r="O33" s="589"/>
      <c r="P33" s="589"/>
      <c r="Q33" s="589"/>
      <c r="R33" s="589"/>
      <c r="S33" s="589"/>
    </row>
    <row r="34" spans="1:19" ht="37.5" customHeight="1">
      <c r="A34" s="1107" t="s">
        <v>722</v>
      </c>
      <c r="B34" s="1107"/>
      <c r="C34" s="1107"/>
      <c r="D34" s="1107"/>
      <c r="E34" s="1107"/>
      <c r="F34" s="1107"/>
    </row>
    <row r="36" spans="1:19" ht="24" customHeight="1">
      <c r="A36" s="1040">
        <v>2021</v>
      </c>
      <c r="B36" s="1040"/>
      <c r="C36" s="1040"/>
      <c r="D36" s="1040"/>
      <c r="E36" s="1040"/>
      <c r="F36" s="1040"/>
      <c r="G36" s="589"/>
      <c r="H36" s="589"/>
      <c r="I36" s="589"/>
      <c r="J36" s="589"/>
      <c r="K36" s="589"/>
      <c r="L36" s="589"/>
      <c r="M36" s="589"/>
      <c r="N36" s="589"/>
      <c r="O36" s="589"/>
      <c r="P36" s="589"/>
      <c r="Q36" s="589"/>
      <c r="R36" s="589"/>
    </row>
    <row r="37" spans="1:19" ht="14.45" customHeight="1">
      <c r="A37" s="143"/>
      <c r="B37" s="549"/>
      <c r="C37" s="549"/>
      <c r="D37" s="549"/>
      <c r="E37" s="551"/>
      <c r="F37" s="549"/>
    </row>
    <row r="38" spans="1:19" ht="14.45" customHeight="1">
      <c r="A38" s="1120" t="s">
        <v>636</v>
      </c>
      <c r="B38" s="1120"/>
      <c r="C38" s="1120"/>
      <c r="D38" s="1120"/>
      <c r="E38" s="1120"/>
      <c r="F38" s="1120"/>
      <c r="G38" s="589"/>
      <c r="H38" s="589"/>
      <c r="I38" s="589"/>
      <c r="J38" s="589"/>
      <c r="K38" s="589"/>
      <c r="L38" s="589"/>
      <c r="M38" s="589"/>
      <c r="N38" s="589"/>
      <c r="O38" s="589"/>
      <c r="P38" s="589"/>
      <c r="Q38" s="589"/>
      <c r="R38" s="589"/>
    </row>
    <row r="39" spans="1:19" ht="14.45" customHeight="1">
      <c r="A39" s="1132" t="s">
        <v>311</v>
      </c>
      <c r="B39" s="1102" t="s">
        <v>689</v>
      </c>
      <c r="C39" s="1135"/>
      <c r="D39" s="1135"/>
      <c r="E39" s="1135"/>
      <c r="F39" s="1103"/>
      <c r="G39" s="589"/>
      <c r="H39" s="589"/>
      <c r="I39" s="589"/>
      <c r="J39" s="589"/>
      <c r="K39" s="589"/>
      <c r="L39" s="589"/>
      <c r="M39" s="589"/>
      <c r="N39" s="589"/>
      <c r="O39" s="589"/>
      <c r="P39" s="589"/>
      <c r="Q39" s="589"/>
      <c r="R39" s="589"/>
    </row>
    <row r="40" spans="1:19" ht="14.45" customHeight="1">
      <c r="A40" s="1133"/>
      <c r="B40" s="1136" t="s">
        <v>312</v>
      </c>
      <c r="C40" s="1099" t="s">
        <v>314</v>
      </c>
      <c r="D40" s="1138"/>
      <c r="E40" s="1138"/>
      <c r="F40" s="1139"/>
      <c r="G40" s="589"/>
      <c r="H40" s="589"/>
      <c r="I40" s="589"/>
      <c r="J40" s="589"/>
      <c r="K40" s="589"/>
      <c r="L40" s="589"/>
      <c r="M40" s="589"/>
      <c r="N40" s="589"/>
      <c r="O40" s="589"/>
      <c r="P40" s="589"/>
      <c r="Q40" s="589"/>
      <c r="R40" s="589"/>
    </row>
    <row r="41" spans="1:19" ht="14.45" customHeight="1">
      <c r="A41" s="1133"/>
      <c r="B41" s="1137"/>
      <c r="C41" s="1140" t="s">
        <v>123</v>
      </c>
      <c r="D41" s="1141"/>
      <c r="E41" s="1140" t="s">
        <v>343</v>
      </c>
      <c r="F41" s="1144"/>
      <c r="G41" s="589"/>
      <c r="H41" s="589"/>
      <c r="I41" s="589"/>
      <c r="J41" s="589"/>
      <c r="K41" s="589"/>
      <c r="L41" s="589"/>
      <c r="M41" s="589"/>
      <c r="N41" s="589"/>
      <c r="O41" s="589"/>
      <c r="P41" s="589"/>
      <c r="Q41" s="589"/>
      <c r="R41" s="589"/>
    </row>
    <row r="42" spans="1:19" ht="14.45" customHeight="1">
      <c r="A42" s="1133"/>
      <c r="B42" s="1137"/>
      <c r="C42" s="1142"/>
      <c r="D42" s="1143"/>
      <c r="E42" s="1142"/>
      <c r="F42" s="1145"/>
      <c r="G42" s="589"/>
      <c r="H42" s="589"/>
      <c r="I42" s="589"/>
      <c r="J42" s="589"/>
      <c r="K42" s="589"/>
      <c r="L42" s="589"/>
      <c r="M42" s="589"/>
      <c r="N42" s="589"/>
      <c r="O42" s="589"/>
      <c r="P42" s="589"/>
      <c r="Q42" s="589"/>
      <c r="R42" s="589"/>
    </row>
    <row r="43" spans="1:19" ht="14.45" customHeight="1">
      <c r="A43" s="1133"/>
      <c r="B43" s="1053"/>
      <c r="C43" s="1090"/>
      <c r="D43" s="1091"/>
      <c r="E43" s="1090"/>
      <c r="F43" s="1146"/>
      <c r="G43" s="589"/>
      <c r="H43" s="589"/>
      <c r="I43" s="589"/>
      <c r="J43" s="589"/>
      <c r="K43" s="589"/>
      <c r="L43" s="589"/>
      <c r="M43" s="589"/>
      <c r="N43" s="589"/>
      <c r="O43" s="589"/>
      <c r="P43" s="589"/>
      <c r="Q43" s="589"/>
      <c r="R43" s="589"/>
    </row>
    <row r="44" spans="1:19" ht="14.45" customHeight="1" thickBot="1">
      <c r="A44" s="1134"/>
      <c r="B44" s="1147" t="s">
        <v>313</v>
      </c>
      <c r="C44" s="1148"/>
      <c r="D44" s="737" t="s">
        <v>317</v>
      </c>
      <c r="E44" s="734" t="s">
        <v>313</v>
      </c>
      <c r="F44" s="797" t="s">
        <v>317</v>
      </c>
      <c r="G44" s="589"/>
      <c r="H44" s="589"/>
      <c r="I44" s="589"/>
      <c r="J44" s="589"/>
      <c r="K44" s="589"/>
      <c r="L44" s="589"/>
      <c r="M44" s="589"/>
      <c r="N44" s="589"/>
      <c r="O44" s="589"/>
      <c r="P44" s="589"/>
      <c r="Q44" s="589"/>
      <c r="R44" s="589"/>
    </row>
    <row r="45" spans="1:19" ht="14.45" customHeight="1">
      <c r="A45" s="203" t="s">
        <v>84</v>
      </c>
      <c r="B45" s="11">
        <v>99803</v>
      </c>
      <c r="C45" s="69">
        <v>43866</v>
      </c>
      <c r="D45" s="676">
        <f>C45/B45*100</f>
        <v>43.952586595593317</v>
      </c>
      <c r="E45" s="69">
        <v>55937</v>
      </c>
      <c r="F45" s="58">
        <f>E45/B45*100</f>
        <v>56.047413404406676</v>
      </c>
      <c r="G45" s="589"/>
      <c r="H45" s="589"/>
      <c r="I45" s="589"/>
      <c r="J45" s="589"/>
      <c r="K45" s="589"/>
      <c r="L45" s="589"/>
      <c r="M45" s="589"/>
      <c r="N45" s="589"/>
      <c r="O45" s="589"/>
      <c r="P45" s="589"/>
      <c r="Q45" s="589"/>
      <c r="R45" s="589"/>
    </row>
    <row r="46" spans="1:19" ht="14.45" customHeight="1">
      <c r="A46" s="204" t="s">
        <v>85</v>
      </c>
      <c r="B46" s="12">
        <v>100886</v>
      </c>
      <c r="C46" s="22">
        <v>29618</v>
      </c>
      <c r="D46" s="677">
        <f t="shared" ref="D46:D63" si="0">C46/B46*100</f>
        <v>29.357889102551393</v>
      </c>
      <c r="E46" s="22">
        <v>71268</v>
      </c>
      <c r="F46" s="21">
        <f t="shared" ref="F46:F63" si="1">E46/B46*100</f>
        <v>70.642110897448603</v>
      </c>
      <c r="G46" s="589"/>
      <c r="H46" s="589"/>
      <c r="I46" s="589"/>
      <c r="J46" s="589"/>
      <c r="K46" s="589"/>
      <c r="L46" s="589"/>
      <c r="M46" s="589"/>
      <c r="N46" s="589"/>
      <c r="O46" s="589"/>
      <c r="P46" s="589"/>
      <c r="Q46" s="589"/>
      <c r="R46" s="589"/>
    </row>
    <row r="47" spans="1:19" ht="14.45" customHeight="1">
      <c r="A47" s="205" t="s">
        <v>86</v>
      </c>
      <c r="B47" s="13">
        <v>35076</v>
      </c>
      <c r="C47" s="19">
        <v>6945</v>
      </c>
      <c r="D47" s="678">
        <f t="shared" si="0"/>
        <v>19.799863154293533</v>
      </c>
      <c r="E47" s="19">
        <v>28131</v>
      </c>
      <c r="F47" s="18">
        <f t="shared" si="1"/>
        <v>80.200136845706467</v>
      </c>
      <c r="G47" s="589"/>
      <c r="H47" s="589"/>
      <c r="I47" s="589"/>
      <c r="J47" s="589"/>
      <c r="K47" s="589"/>
      <c r="L47" s="589"/>
      <c r="M47" s="589"/>
      <c r="N47" s="589"/>
      <c r="O47" s="589"/>
      <c r="P47" s="589"/>
      <c r="Q47" s="589"/>
      <c r="R47" s="589"/>
    </row>
    <row r="48" spans="1:19" ht="14.45" customHeight="1">
      <c r="A48" s="204" t="s">
        <v>87</v>
      </c>
      <c r="B48" s="12">
        <v>19178</v>
      </c>
      <c r="C48" s="22">
        <v>9638</v>
      </c>
      <c r="D48" s="677">
        <f t="shared" si="0"/>
        <v>50.255501095004696</v>
      </c>
      <c r="E48" s="22">
        <v>9540</v>
      </c>
      <c r="F48" s="21">
        <f t="shared" si="1"/>
        <v>49.744498904995304</v>
      </c>
      <c r="G48" s="589"/>
      <c r="H48" s="589"/>
      <c r="I48" s="589"/>
      <c r="J48" s="589"/>
      <c r="K48" s="589"/>
      <c r="L48" s="589"/>
      <c r="M48" s="589"/>
      <c r="N48" s="589"/>
      <c r="O48" s="589"/>
      <c r="P48" s="589"/>
      <c r="Q48" s="589"/>
      <c r="R48" s="589"/>
    </row>
    <row r="49" spans="1:18" ht="14.45" customHeight="1">
      <c r="A49" s="205" t="s">
        <v>88</v>
      </c>
      <c r="B49" s="13">
        <v>5843</v>
      </c>
      <c r="C49" s="19" t="s">
        <v>318</v>
      </c>
      <c r="D49" s="678" t="s">
        <v>318</v>
      </c>
      <c r="E49" s="19" t="s">
        <v>318</v>
      </c>
      <c r="F49" s="18" t="s">
        <v>318</v>
      </c>
      <c r="G49" s="589"/>
      <c r="H49" s="589"/>
      <c r="I49" s="589"/>
      <c r="J49" s="589"/>
      <c r="K49" s="589"/>
      <c r="L49" s="589"/>
      <c r="M49" s="589"/>
      <c r="N49" s="589"/>
      <c r="O49" s="589"/>
      <c r="P49" s="589"/>
      <c r="Q49" s="589"/>
      <c r="R49" s="589"/>
    </row>
    <row r="50" spans="1:18" ht="14.45" customHeight="1">
      <c r="A50" s="204" t="s">
        <v>89</v>
      </c>
      <c r="B50" s="12">
        <v>17982</v>
      </c>
      <c r="C50" s="22" t="s">
        <v>318</v>
      </c>
      <c r="D50" s="677" t="s">
        <v>318</v>
      </c>
      <c r="E50" s="22" t="s">
        <v>318</v>
      </c>
      <c r="F50" s="21" t="s">
        <v>318</v>
      </c>
      <c r="G50" s="589"/>
      <c r="H50" s="589"/>
      <c r="I50" s="589"/>
      <c r="J50" s="589"/>
      <c r="K50" s="589"/>
      <c r="L50" s="589"/>
      <c r="M50" s="589"/>
      <c r="N50" s="589"/>
      <c r="O50" s="589"/>
      <c r="P50" s="589"/>
      <c r="Q50" s="589"/>
      <c r="R50" s="589"/>
    </row>
    <row r="51" spans="1:18" ht="14.45" customHeight="1">
      <c r="A51" s="205" t="s">
        <v>90</v>
      </c>
      <c r="B51" s="13">
        <v>53738</v>
      </c>
      <c r="C51" s="19">
        <v>23298</v>
      </c>
      <c r="D51" s="678">
        <f t="shared" si="0"/>
        <v>43.354795489225502</v>
      </c>
      <c r="E51" s="19">
        <v>30440</v>
      </c>
      <c r="F51" s="18">
        <f t="shared" si="1"/>
        <v>56.645204510774491</v>
      </c>
      <c r="G51" s="589"/>
      <c r="H51" s="589"/>
      <c r="I51" s="589"/>
      <c r="J51" s="589"/>
      <c r="K51" s="589"/>
      <c r="L51" s="589"/>
      <c r="M51" s="589"/>
      <c r="N51" s="589"/>
      <c r="O51" s="589"/>
      <c r="P51" s="589"/>
      <c r="Q51" s="589"/>
      <c r="R51" s="589"/>
    </row>
    <row r="52" spans="1:18" ht="14.45" customHeight="1">
      <c r="A52" s="204" t="s">
        <v>91</v>
      </c>
      <c r="B52" s="12">
        <v>11288</v>
      </c>
      <c r="C52" s="22" t="s">
        <v>318</v>
      </c>
      <c r="D52" s="677" t="s">
        <v>318</v>
      </c>
      <c r="E52" s="22" t="s">
        <v>318</v>
      </c>
      <c r="F52" s="21" t="s">
        <v>318</v>
      </c>
      <c r="G52" s="589"/>
      <c r="H52" s="589"/>
      <c r="I52" s="589"/>
      <c r="J52" s="589"/>
      <c r="K52" s="589"/>
      <c r="L52" s="589"/>
      <c r="M52" s="589"/>
      <c r="N52" s="589"/>
      <c r="O52" s="589"/>
      <c r="P52" s="589"/>
      <c r="Q52" s="589"/>
      <c r="R52" s="589"/>
    </row>
    <row r="53" spans="1:18" ht="14.45" customHeight="1">
      <c r="A53" s="205" t="s">
        <v>92</v>
      </c>
      <c r="B53" s="13">
        <v>61661</v>
      </c>
      <c r="C53" s="19">
        <v>19161</v>
      </c>
      <c r="D53" s="678">
        <f t="shared" si="0"/>
        <v>31.074747409221388</v>
      </c>
      <c r="E53" s="19">
        <v>42500</v>
      </c>
      <c r="F53" s="18">
        <f t="shared" si="1"/>
        <v>68.925252590778612</v>
      </c>
      <c r="G53" s="589"/>
      <c r="H53" s="589"/>
      <c r="I53" s="589"/>
      <c r="J53" s="589"/>
      <c r="K53" s="589"/>
      <c r="L53" s="589"/>
      <c r="M53" s="589"/>
      <c r="N53" s="589"/>
      <c r="O53" s="589"/>
      <c r="P53" s="589"/>
      <c r="Q53" s="589"/>
      <c r="R53" s="589"/>
    </row>
    <row r="54" spans="1:18" ht="14.45" customHeight="1">
      <c r="A54" s="204" t="s">
        <v>93</v>
      </c>
      <c r="B54" s="12">
        <v>130477</v>
      </c>
      <c r="C54" s="22">
        <v>35077</v>
      </c>
      <c r="D54" s="677">
        <f t="shared" si="0"/>
        <v>26.883665320324656</v>
      </c>
      <c r="E54" s="22">
        <v>95400</v>
      </c>
      <c r="F54" s="21">
        <f t="shared" si="1"/>
        <v>73.116334679675347</v>
      </c>
      <c r="G54" s="589"/>
      <c r="H54" s="589"/>
      <c r="I54" s="589"/>
      <c r="J54" s="589"/>
      <c r="K54" s="589"/>
      <c r="L54" s="589"/>
      <c r="M54" s="589"/>
      <c r="N54" s="589"/>
      <c r="O54" s="589"/>
      <c r="P54" s="589"/>
      <c r="Q54" s="589"/>
      <c r="R54" s="589"/>
    </row>
    <row r="55" spans="1:18" ht="14.45" customHeight="1">
      <c r="A55" s="205" t="s">
        <v>94</v>
      </c>
      <c r="B55" s="13">
        <v>33813</v>
      </c>
      <c r="C55" s="19">
        <v>16674</v>
      </c>
      <c r="D55" s="678">
        <f t="shared" si="0"/>
        <v>49.312394641114366</v>
      </c>
      <c r="E55" s="19">
        <v>17139</v>
      </c>
      <c r="F55" s="18">
        <f t="shared" si="1"/>
        <v>50.687605358885634</v>
      </c>
      <c r="G55" s="589"/>
      <c r="H55" s="589"/>
      <c r="I55" s="589"/>
      <c r="J55" s="589"/>
      <c r="K55" s="589"/>
      <c r="L55" s="589"/>
      <c r="M55" s="589"/>
      <c r="N55" s="589"/>
      <c r="O55" s="589"/>
      <c r="P55" s="589"/>
      <c r="Q55" s="589"/>
      <c r="R55" s="589"/>
    </row>
    <row r="56" spans="1:18" ht="14.45" customHeight="1">
      <c r="A56" s="204" t="s">
        <v>95</v>
      </c>
      <c r="B56" s="12">
        <v>6927</v>
      </c>
      <c r="C56" s="22">
        <v>2162</v>
      </c>
      <c r="D56" s="677">
        <f t="shared" si="0"/>
        <v>31.211202540782445</v>
      </c>
      <c r="E56" s="22">
        <v>4765</v>
      </c>
      <c r="F56" s="21">
        <f t="shared" si="1"/>
        <v>68.788797459217548</v>
      </c>
      <c r="G56" s="589"/>
      <c r="H56" s="589"/>
      <c r="I56" s="589"/>
      <c r="J56" s="589"/>
      <c r="K56" s="589"/>
      <c r="L56" s="589"/>
      <c r="M56" s="589"/>
      <c r="N56" s="589"/>
      <c r="O56" s="589"/>
      <c r="P56" s="589"/>
      <c r="Q56" s="589"/>
      <c r="R56" s="589"/>
    </row>
    <row r="57" spans="1:18" ht="14.45" customHeight="1">
      <c r="A57" s="205" t="s">
        <v>96</v>
      </c>
      <c r="B57" s="13">
        <v>30774</v>
      </c>
      <c r="C57" s="19">
        <v>11410</v>
      </c>
      <c r="D57" s="678">
        <f t="shared" si="0"/>
        <v>37.076753103268992</v>
      </c>
      <c r="E57" s="19">
        <v>19364</v>
      </c>
      <c r="F57" s="18">
        <f t="shared" si="1"/>
        <v>62.923246896731008</v>
      </c>
      <c r="G57" s="589"/>
      <c r="H57" s="589"/>
      <c r="I57" s="589"/>
      <c r="J57" s="589"/>
      <c r="K57" s="589"/>
      <c r="L57" s="589"/>
      <c r="M57" s="589"/>
      <c r="N57" s="589"/>
      <c r="O57" s="589"/>
      <c r="P57" s="589"/>
      <c r="Q57" s="589"/>
      <c r="R57" s="589"/>
    </row>
    <row r="58" spans="1:18" ht="14.45" customHeight="1">
      <c r="A58" s="204" t="s">
        <v>97</v>
      </c>
      <c r="B58" s="12">
        <v>16136</v>
      </c>
      <c r="C58" s="22">
        <v>8240</v>
      </c>
      <c r="D58" s="677">
        <f t="shared" si="0"/>
        <v>51.065939514129902</v>
      </c>
      <c r="E58" s="22">
        <v>7896</v>
      </c>
      <c r="F58" s="21">
        <f t="shared" si="1"/>
        <v>48.934060485870106</v>
      </c>
      <c r="G58" s="589"/>
      <c r="H58" s="589"/>
      <c r="I58" s="589"/>
      <c r="J58" s="589"/>
      <c r="K58" s="589"/>
      <c r="L58" s="589"/>
      <c r="M58" s="589"/>
      <c r="N58" s="589"/>
      <c r="O58" s="589"/>
      <c r="P58" s="589"/>
      <c r="Q58" s="589"/>
      <c r="R58" s="589"/>
    </row>
    <row r="59" spans="1:18" ht="14.45" customHeight="1">
      <c r="A59" s="205" t="s">
        <v>98</v>
      </c>
      <c r="B59" s="13">
        <v>22071</v>
      </c>
      <c r="C59" s="19">
        <v>5659</v>
      </c>
      <c r="D59" s="678">
        <f t="shared" si="0"/>
        <v>25.63998006433782</v>
      </c>
      <c r="E59" s="19">
        <v>16412</v>
      </c>
      <c r="F59" s="18">
        <f t="shared" si="1"/>
        <v>74.36001993566218</v>
      </c>
      <c r="G59" s="589"/>
      <c r="H59" s="589"/>
      <c r="I59" s="589"/>
      <c r="J59" s="589"/>
      <c r="K59" s="589"/>
      <c r="L59" s="589"/>
      <c r="M59" s="589"/>
      <c r="N59" s="589"/>
      <c r="O59" s="589"/>
      <c r="P59" s="589"/>
      <c r="Q59" s="589"/>
      <c r="R59" s="589"/>
    </row>
    <row r="60" spans="1:18" ht="14.45" customHeight="1" thickBot="1">
      <c r="A60" s="206" t="s">
        <v>99</v>
      </c>
      <c r="B60" s="12">
        <v>15895</v>
      </c>
      <c r="C60" s="22" t="s">
        <v>318</v>
      </c>
      <c r="D60" s="677" t="s">
        <v>318</v>
      </c>
      <c r="E60" s="22" t="s">
        <v>318</v>
      </c>
      <c r="F60" s="21" t="s">
        <v>318</v>
      </c>
      <c r="G60" s="589"/>
      <c r="H60" s="589"/>
      <c r="I60" s="589"/>
      <c r="J60" s="589"/>
      <c r="K60" s="589"/>
      <c r="L60" s="589"/>
      <c r="M60" s="589"/>
      <c r="N60" s="589"/>
      <c r="O60" s="589"/>
      <c r="P60" s="589"/>
      <c r="Q60" s="589"/>
      <c r="R60" s="589"/>
    </row>
    <row r="61" spans="1:18" ht="14.45" customHeight="1">
      <c r="A61" s="166" t="s">
        <v>100</v>
      </c>
      <c r="B61" s="15">
        <v>533201</v>
      </c>
      <c r="C61" s="70">
        <v>177513</v>
      </c>
      <c r="D61" s="679">
        <f t="shared" si="0"/>
        <v>33.291948064613528</v>
      </c>
      <c r="E61" s="70">
        <v>355688</v>
      </c>
      <c r="F61" s="24">
        <f t="shared" si="1"/>
        <v>66.708051935386464</v>
      </c>
      <c r="G61" s="589"/>
      <c r="H61" s="589"/>
      <c r="I61" s="589"/>
      <c r="J61" s="589"/>
      <c r="K61" s="589"/>
      <c r="L61" s="589"/>
      <c r="M61" s="589"/>
      <c r="N61" s="589"/>
      <c r="O61" s="589"/>
      <c r="P61" s="589"/>
      <c r="Q61" s="589"/>
      <c r="R61" s="589"/>
    </row>
    <row r="62" spans="1:18" ht="14.45" customHeight="1">
      <c r="A62" s="166" t="s">
        <v>101</v>
      </c>
      <c r="B62" s="16">
        <v>128347</v>
      </c>
      <c r="C62" s="27">
        <v>43167</v>
      </c>
      <c r="D62" s="680">
        <f t="shared" si="0"/>
        <v>33.633041676081248</v>
      </c>
      <c r="E62" s="27">
        <v>85180</v>
      </c>
      <c r="F62" s="26">
        <f t="shared" si="1"/>
        <v>66.366958323918752</v>
      </c>
      <c r="G62" s="589"/>
      <c r="H62" s="589"/>
      <c r="I62" s="589"/>
      <c r="J62" s="589"/>
      <c r="K62" s="589"/>
      <c r="L62" s="589"/>
      <c r="M62" s="589"/>
      <c r="N62" s="589"/>
      <c r="O62" s="589"/>
      <c r="P62" s="589"/>
      <c r="Q62" s="589"/>
      <c r="R62" s="589"/>
    </row>
    <row r="63" spans="1:18" ht="14.45" customHeight="1">
      <c r="A63" s="167" t="s">
        <v>102</v>
      </c>
      <c r="B63" s="156">
        <v>661548</v>
      </c>
      <c r="C63" s="799">
        <v>220680</v>
      </c>
      <c r="D63" s="681">
        <f t="shared" si="0"/>
        <v>33.358123673565636</v>
      </c>
      <c r="E63" s="219">
        <v>440868</v>
      </c>
      <c r="F63" s="207">
        <f t="shared" si="1"/>
        <v>66.641876326434371</v>
      </c>
      <c r="G63" s="589"/>
      <c r="H63" s="589"/>
      <c r="I63" s="589"/>
      <c r="J63" s="589"/>
      <c r="K63" s="589"/>
      <c r="L63" s="589"/>
      <c r="M63" s="589"/>
      <c r="N63" s="589"/>
      <c r="O63" s="589"/>
      <c r="P63" s="589"/>
      <c r="Q63" s="589"/>
      <c r="R63" s="589"/>
    </row>
    <row r="64" spans="1:18" ht="14.45" customHeight="1">
      <c r="A64" s="1149" t="s">
        <v>731</v>
      </c>
      <c r="B64" s="1150"/>
      <c r="C64" s="1150"/>
      <c r="D64" s="1150"/>
      <c r="E64" s="1150"/>
      <c r="F64" s="1150"/>
    </row>
    <row r="65" spans="1:18" ht="25.5" customHeight="1">
      <c r="A65" s="1047" t="s">
        <v>815</v>
      </c>
      <c r="B65" s="1047"/>
      <c r="C65" s="1047"/>
      <c r="D65" s="1047"/>
      <c r="E65" s="1047"/>
      <c r="F65" s="1047"/>
      <c r="G65" s="142"/>
      <c r="H65" s="142"/>
      <c r="I65" s="142"/>
      <c r="J65" s="142"/>
      <c r="K65" s="142"/>
      <c r="L65" s="142"/>
    </row>
    <row r="66" spans="1:18" ht="15">
      <c r="A66" s="1107" t="s">
        <v>798</v>
      </c>
      <c r="B66" s="1107"/>
      <c r="C66" s="1107"/>
      <c r="D66" s="1107"/>
      <c r="E66" s="1107"/>
      <c r="F66" s="1107"/>
      <c r="G66" s="142"/>
      <c r="H66" s="142"/>
      <c r="I66" s="142"/>
      <c r="J66" s="142"/>
      <c r="K66" s="142"/>
      <c r="L66" s="142"/>
    </row>
    <row r="67" spans="1:18" ht="37.5" customHeight="1">
      <c r="A67" s="1107" t="s">
        <v>723</v>
      </c>
      <c r="B67" s="1107"/>
      <c r="C67" s="1107"/>
      <c r="D67" s="1107"/>
      <c r="E67" s="1107"/>
      <c r="F67" s="1107"/>
    </row>
    <row r="69" spans="1:18" ht="24" customHeight="1">
      <c r="A69" s="1040">
        <v>2020</v>
      </c>
      <c r="B69" s="1040"/>
      <c r="C69" s="1040"/>
      <c r="D69" s="1040"/>
      <c r="E69" s="1040"/>
      <c r="F69" s="1040"/>
      <c r="G69" s="1040"/>
      <c r="H69" s="1040"/>
      <c r="I69" s="1040"/>
      <c r="J69" s="1040"/>
      <c r="K69" s="1040"/>
      <c r="L69" s="1040"/>
      <c r="M69" s="1040"/>
      <c r="N69" s="1040"/>
      <c r="O69" s="1040"/>
      <c r="P69" s="1040"/>
      <c r="Q69" s="1040"/>
      <c r="R69" s="1040"/>
    </row>
    <row r="70" spans="1:18" ht="14.45" customHeight="1">
      <c r="A70" s="143"/>
      <c r="B70" s="549"/>
      <c r="C70" s="549"/>
      <c r="D70" s="549"/>
      <c r="E70" s="551"/>
      <c r="F70" s="549"/>
    </row>
    <row r="71" spans="1:18" ht="14.45" customHeight="1">
      <c r="A71" s="1130" t="s">
        <v>664</v>
      </c>
      <c r="B71" s="1131"/>
      <c r="C71" s="1131"/>
      <c r="D71" s="1131"/>
      <c r="E71" s="1131"/>
      <c r="F71" s="1131"/>
      <c r="G71" s="1131"/>
      <c r="H71" s="1131"/>
      <c r="I71" s="1131"/>
      <c r="J71" s="1131"/>
      <c r="K71" s="1131"/>
      <c r="L71" s="1131"/>
      <c r="M71" s="1131"/>
      <c r="N71" s="1131"/>
      <c r="O71" s="1131"/>
      <c r="P71" s="1131"/>
      <c r="Q71" s="1131"/>
      <c r="R71" s="1131"/>
    </row>
    <row r="72" spans="1:18" ht="14.45" customHeight="1">
      <c r="A72" s="1122" t="s">
        <v>311</v>
      </c>
      <c r="B72" s="1125" t="s">
        <v>689</v>
      </c>
      <c r="C72" s="1126"/>
      <c r="D72" s="1126"/>
      <c r="E72" s="1126"/>
      <c r="F72" s="1126"/>
      <c r="G72" s="1127"/>
      <c r="H72" s="1127"/>
      <c r="I72" s="1127"/>
      <c r="J72" s="1127"/>
      <c r="K72" s="1127"/>
      <c r="L72" s="1127"/>
      <c r="M72" s="1127"/>
      <c r="N72" s="1127"/>
      <c r="O72" s="1127"/>
      <c r="P72" s="1127"/>
      <c r="Q72" s="1127"/>
      <c r="R72" s="1128"/>
    </row>
    <row r="73" spans="1:18" ht="14.45" customHeight="1" thickBot="1">
      <c r="A73" s="1123"/>
      <c r="B73" s="1049" t="s">
        <v>312</v>
      </c>
      <c r="C73" s="1051" t="s">
        <v>314</v>
      </c>
      <c r="D73" s="1051"/>
      <c r="E73" s="1051"/>
      <c r="F73" s="1051"/>
      <c r="G73" s="1127"/>
      <c r="H73" s="1127"/>
      <c r="I73" s="1127"/>
      <c r="J73" s="1127"/>
      <c r="K73" s="1127"/>
      <c r="L73" s="1127"/>
      <c r="M73" s="1127"/>
      <c r="N73" s="1127"/>
      <c r="O73" s="1127"/>
      <c r="P73" s="1127"/>
      <c r="Q73" s="1127"/>
      <c r="R73" s="1128"/>
    </row>
    <row r="74" spans="1:18" ht="14.45" customHeight="1" thickBot="1">
      <c r="A74" s="1123"/>
      <c r="B74" s="1129"/>
      <c r="C74" s="1116" t="s">
        <v>123</v>
      </c>
      <c r="D74" s="1116"/>
      <c r="E74" s="1051" t="s">
        <v>343</v>
      </c>
      <c r="F74" s="1051"/>
      <c r="G74" s="1117"/>
      <c r="H74" s="1117"/>
      <c r="I74" s="1117"/>
      <c r="J74" s="1117"/>
      <c r="K74" s="1117"/>
      <c r="L74" s="1117"/>
      <c r="M74" s="1117"/>
      <c r="N74" s="1117"/>
      <c r="O74" s="1117"/>
      <c r="P74" s="1117"/>
      <c r="Q74" s="1117"/>
      <c r="R74" s="1118"/>
    </row>
    <row r="75" spans="1:18" ht="14.45" customHeight="1" thickBot="1">
      <c r="A75" s="1123"/>
      <c r="B75" s="1129"/>
      <c r="C75" s="1129"/>
      <c r="D75" s="1129"/>
      <c r="E75" s="1116" t="s">
        <v>312</v>
      </c>
      <c r="F75" s="1116"/>
      <c r="G75" s="1117" t="s">
        <v>314</v>
      </c>
      <c r="H75" s="1117"/>
      <c r="I75" s="1117"/>
      <c r="J75" s="1117"/>
      <c r="K75" s="1117"/>
      <c r="L75" s="1117"/>
      <c r="M75" s="1117"/>
      <c r="N75" s="1117"/>
      <c r="O75" s="1117"/>
      <c r="P75" s="1117"/>
      <c r="Q75" s="1117"/>
      <c r="R75" s="1118"/>
    </row>
    <row r="76" spans="1:18" ht="14.45" customHeight="1">
      <c r="A76" s="1123"/>
      <c r="B76" s="1050"/>
      <c r="C76" s="1050"/>
      <c r="D76" s="1050"/>
      <c r="E76" s="1050"/>
      <c r="F76" s="1050"/>
      <c r="G76" s="1053" t="s">
        <v>344</v>
      </c>
      <c r="H76" s="1053"/>
      <c r="I76" s="1053" t="s">
        <v>345</v>
      </c>
      <c r="J76" s="1053"/>
      <c r="K76" s="1053" t="s">
        <v>346</v>
      </c>
      <c r="L76" s="1053"/>
      <c r="M76" s="1053" t="s">
        <v>347</v>
      </c>
      <c r="N76" s="1053"/>
      <c r="O76" s="1053" t="s">
        <v>348</v>
      </c>
      <c r="P76" s="1053"/>
      <c r="Q76" s="1051" t="s">
        <v>349</v>
      </c>
      <c r="R76" s="1052"/>
    </row>
    <row r="77" spans="1:18" ht="14.45" customHeight="1" thickBot="1">
      <c r="A77" s="1124"/>
      <c r="B77" s="1054" t="s">
        <v>313</v>
      </c>
      <c r="C77" s="1119"/>
      <c r="D77" s="739" t="s">
        <v>317</v>
      </c>
      <c r="E77" s="734" t="s">
        <v>313</v>
      </c>
      <c r="F77" s="739" t="s">
        <v>317</v>
      </c>
      <c r="G77" s="734" t="s">
        <v>313</v>
      </c>
      <c r="H77" s="739" t="s">
        <v>317</v>
      </c>
      <c r="I77" s="734" t="s">
        <v>313</v>
      </c>
      <c r="J77" s="739" t="s">
        <v>317</v>
      </c>
      <c r="K77" s="734" t="s">
        <v>313</v>
      </c>
      <c r="L77" s="739" t="s">
        <v>317</v>
      </c>
      <c r="M77" s="798" t="s">
        <v>313</v>
      </c>
      <c r="N77" s="737" t="s">
        <v>317</v>
      </c>
      <c r="O77" s="798" t="s">
        <v>313</v>
      </c>
      <c r="P77" s="737" t="s">
        <v>317</v>
      </c>
      <c r="Q77" s="734" t="s">
        <v>313</v>
      </c>
      <c r="R77" s="797" t="s">
        <v>317</v>
      </c>
    </row>
    <row r="78" spans="1:18" ht="14.45" customHeight="1">
      <c r="A78" s="203" t="s">
        <v>84</v>
      </c>
      <c r="B78" s="11">
        <v>96434</v>
      </c>
      <c r="C78" s="69">
        <v>42181</v>
      </c>
      <c r="D78" s="676">
        <f>C78/B78*100</f>
        <v>43.740796814401563</v>
      </c>
      <c r="E78" s="69">
        <v>54253</v>
      </c>
      <c r="F78" s="676">
        <f>E78/B78*100</f>
        <v>56.259203185598437</v>
      </c>
      <c r="G78" s="69">
        <v>15496</v>
      </c>
      <c r="H78" s="676">
        <f>G78/E78*100</f>
        <v>28.562475807789433</v>
      </c>
      <c r="I78" s="69">
        <v>22188</v>
      </c>
      <c r="J78" s="676">
        <f>I78/E78*100</f>
        <v>40.89727756990397</v>
      </c>
      <c r="K78" s="69">
        <v>1260</v>
      </c>
      <c r="L78" s="676">
        <f>K78/E78*100</f>
        <v>2.322452214624076</v>
      </c>
      <c r="M78" s="69">
        <v>2661</v>
      </c>
      <c r="N78" s="676">
        <f>M78/E78*100</f>
        <v>4.9047978913608468</v>
      </c>
      <c r="O78" s="69">
        <v>207</v>
      </c>
      <c r="P78" s="676">
        <f>O78/E78*100</f>
        <v>0.38154572097395534</v>
      </c>
      <c r="Q78" s="69">
        <v>12441</v>
      </c>
      <c r="R78" s="58">
        <f>Q78/E78*100</f>
        <v>22.931450795347722</v>
      </c>
    </row>
    <row r="79" spans="1:18" ht="14.45" customHeight="1">
      <c r="A79" s="204" t="s">
        <v>85</v>
      </c>
      <c r="B79" s="12">
        <v>97317</v>
      </c>
      <c r="C79" s="22">
        <v>27873</v>
      </c>
      <c r="D79" s="677">
        <f t="shared" ref="D79:D96" si="2">C79/B79*100</f>
        <v>28.64145010635346</v>
      </c>
      <c r="E79" s="22">
        <v>69444</v>
      </c>
      <c r="F79" s="677">
        <f t="shared" ref="F79:F96" si="3">E79/B79*100</f>
        <v>71.35854989364654</v>
      </c>
      <c r="G79" s="22">
        <v>14898</v>
      </c>
      <c r="H79" s="677">
        <f t="shared" ref="H79:H96" si="4">G79/E79*100</f>
        <v>21.453257300846726</v>
      </c>
      <c r="I79" s="22">
        <v>30894</v>
      </c>
      <c r="J79" s="677">
        <f t="shared" ref="J79:J96" si="5">I79/E79*100</f>
        <v>44.487644720926212</v>
      </c>
      <c r="K79" s="22">
        <v>4270</v>
      </c>
      <c r="L79" s="677">
        <f t="shared" ref="L79:L96" si="6">K79/E79*100</f>
        <v>6.1488393525718559</v>
      </c>
      <c r="M79" s="22">
        <v>3601</v>
      </c>
      <c r="N79" s="677">
        <f t="shared" ref="N79:N96" si="7">M79/E79*100</f>
        <v>5.1854731870283972</v>
      </c>
      <c r="O79" s="22">
        <v>1973</v>
      </c>
      <c r="P79" s="677">
        <f t="shared" ref="P79:P96" si="8">O79/E79*100</f>
        <v>2.841138183284373</v>
      </c>
      <c r="Q79" s="22">
        <v>13808</v>
      </c>
      <c r="R79" s="21">
        <f t="shared" ref="R79:R96" si="9">Q79/E79*100</f>
        <v>19.883647255342435</v>
      </c>
    </row>
    <row r="80" spans="1:18" ht="14.45" customHeight="1">
      <c r="A80" s="205" t="s">
        <v>86</v>
      </c>
      <c r="B80" s="13">
        <v>34098</v>
      </c>
      <c r="C80" s="19">
        <v>6749</v>
      </c>
      <c r="D80" s="678">
        <f t="shared" si="2"/>
        <v>19.792949733122178</v>
      </c>
      <c r="E80" s="19">
        <v>27349</v>
      </c>
      <c r="F80" s="678">
        <f t="shared" si="3"/>
        <v>80.207050266877815</v>
      </c>
      <c r="G80" s="19">
        <v>3201</v>
      </c>
      <c r="H80" s="678">
        <f t="shared" si="4"/>
        <v>11.704267066437529</v>
      </c>
      <c r="I80" s="19">
        <v>681</v>
      </c>
      <c r="J80" s="678">
        <f t="shared" si="5"/>
        <v>2.4900361987641229</v>
      </c>
      <c r="K80" s="19">
        <v>884</v>
      </c>
      <c r="L80" s="678">
        <f t="shared" si="6"/>
        <v>3.2322936853267028</v>
      </c>
      <c r="M80" s="19">
        <v>9226</v>
      </c>
      <c r="N80" s="678">
        <f t="shared" si="7"/>
        <v>33.734323009982084</v>
      </c>
      <c r="O80" s="19">
        <v>67</v>
      </c>
      <c r="P80" s="678">
        <f t="shared" si="8"/>
        <v>0.24498153497385647</v>
      </c>
      <c r="Q80" s="19">
        <v>13290</v>
      </c>
      <c r="R80" s="18">
        <f t="shared" si="9"/>
        <v>48.594098504515706</v>
      </c>
    </row>
    <row r="81" spans="1:18" ht="14.45" customHeight="1">
      <c r="A81" s="204" t="s">
        <v>87</v>
      </c>
      <c r="B81" s="12">
        <v>18500</v>
      </c>
      <c r="C81" s="22">
        <v>9184</v>
      </c>
      <c r="D81" s="677">
        <f t="shared" si="2"/>
        <v>49.643243243243248</v>
      </c>
      <c r="E81" s="22">
        <v>9316</v>
      </c>
      <c r="F81" s="677">
        <f t="shared" si="3"/>
        <v>50.356756756756759</v>
      </c>
      <c r="G81" s="22">
        <v>1647</v>
      </c>
      <c r="H81" s="677">
        <f t="shared" si="4"/>
        <v>17.679261485616145</v>
      </c>
      <c r="I81" s="22">
        <v>132</v>
      </c>
      <c r="J81" s="677">
        <f t="shared" si="5"/>
        <v>1.4169171318162301</v>
      </c>
      <c r="K81" s="22">
        <v>1216</v>
      </c>
      <c r="L81" s="677">
        <f t="shared" si="6"/>
        <v>13.052812365822241</v>
      </c>
      <c r="M81" s="22">
        <v>1875</v>
      </c>
      <c r="N81" s="677">
        <f t="shared" si="7"/>
        <v>20.126663804207816</v>
      </c>
      <c r="O81" s="22">
        <v>723</v>
      </c>
      <c r="P81" s="677">
        <f t="shared" si="8"/>
        <v>7.7608415629025336</v>
      </c>
      <c r="Q81" s="22">
        <v>3723</v>
      </c>
      <c r="R81" s="21">
        <f t="shared" si="9"/>
        <v>39.963503649635037</v>
      </c>
    </row>
    <row r="82" spans="1:18" ht="14.45" customHeight="1">
      <c r="A82" s="205" t="s">
        <v>88</v>
      </c>
      <c r="B82" s="13">
        <v>5714</v>
      </c>
      <c r="C82" s="19">
        <v>1955</v>
      </c>
      <c r="D82" s="678">
        <f t="shared" si="2"/>
        <v>34.214210710535525</v>
      </c>
      <c r="E82" s="19">
        <v>3759</v>
      </c>
      <c r="F82" s="678">
        <f t="shared" si="3"/>
        <v>65.785789289464475</v>
      </c>
      <c r="G82" s="19">
        <v>1144</v>
      </c>
      <c r="H82" s="678">
        <f t="shared" si="4"/>
        <v>30.433625964352224</v>
      </c>
      <c r="I82" s="19">
        <v>263</v>
      </c>
      <c r="J82" s="678">
        <f t="shared" si="5"/>
        <v>6.9965416334131421</v>
      </c>
      <c r="K82" s="19">
        <v>386</v>
      </c>
      <c r="L82" s="678">
        <f t="shared" si="6"/>
        <v>10.268688480978984</v>
      </c>
      <c r="M82" s="19">
        <v>680</v>
      </c>
      <c r="N82" s="678">
        <f t="shared" si="7"/>
        <v>18.089917531258312</v>
      </c>
      <c r="O82" s="19">
        <v>173</v>
      </c>
      <c r="P82" s="678">
        <f t="shared" si="8"/>
        <v>4.6022878425113056</v>
      </c>
      <c r="Q82" s="19">
        <v>1113</v>
      </c>
      <c r="R82" s="18">
        <f t="shared" si="9"/>
        <v>29.608938547486037</v>
      </c>
    </row>
    <row r="83" spans="1:18" ht="14.45" customHeight="1">
      <c r="A83" s="204" t="s">
        <v>89</v>
      </c>
      <c r="B83" s="12">
        <v>17629</v>
      </c>
      <c r="C83" s="22">
        <v>166</v>
      </c>
      <c r="D83" s="677">
        <f t="shared" si="2"/>
        <v>0.94163026830790186</v>
      </c>
      <c r="E83" s="22">
        <v>17463</v>
      </c>
      <c r="F83" s="677">
        <f t="shared" si="3"/>
        <v>99.058369731692096</v>
      </c>
      <c r="G83" s="22">
        <v>2411</v>
      </c>
      <c r="H83" s="677">
        <f t="shared" si="4"/>
        <v>13.806333390597263</v>
      </c>
      <c r="I83" s="22">
        <v>520</v>
      </c>
      <c r="J83" s="677">
        <f t="shared" si="5"/>
        <v>2.9777243314436235</v>
      </c>
      <c r="K83" s="22">
        <v>336</v>
      </c>
      <c r="L83" s="677">
        <f t="shared" si="6"/>
        <v>1.9240680295481876</v>
      </c>
      <c r="M83" s="22">
        <v>3171</v>
      </c>
      <c r="N83" s="677">
        <f t="shared" si="7"/>
        <v>18.158392028861019</v>
      </c>
      <c r="O83" s="22">
        <v>661</v>
      </c>
      <c r="P83" s="677">
        <f t="shared" si="8"/>
        <v>3.7851457367004522</v>
      </c>
      <c r="Q83" s="22">
        <v>10364</v>
      </c>
      <c r="R83" s="21">
        <f t="shared" si="9"/>
        <v>59.348336482849447</v>
      </c>
    </row>
    <row r="84" spans="1:18" ht="14.45" customHeight="1">
      <c r="A84" s="205" t="s">
        <v>90</v>
      </c>
      <c r="B84" s="13">
        <v>51302</v>
      </c>
      <c r="C84" s="19">
        <v>22160</v>
      </c>
      <c r="D84" s="678">
        <f t="shared" si="2"/>
        <v>43.195197068340413</v>
      </c>
      <c r="E84" s="19">
        <v>29142</v>
      </c>
      <c r="F84" s="678">
        <f t="shared" si="3"/>
        <v>56.80480293165958</v>
      </c>
      <c r="G84" s="19">
        <v>8932</v>
      </c>
      <c r="H84" s="678">
        <f t="shared" si="4"/>
        <v>30.649921076110083</v>
      </c>
      <c r="I84" s="19">
        <v>5898</v>
      </c>
      <c r="J84" s="678">
        <f t="shared" si="5"/>
        <v>20.238830553839819</v>
      </c>
      <c r="K84" s="19">
        <v>1331</v>
      </c>
      <c r="L84" s="678">
        <f t="shared" si="6"/>
        <v>4.567291194839064</v>
      </c>
      <c r="M84" s="19">
        <v>2939</v>
      </c>
      <c r="N84" s="678">
        <f t="shared" si="7"/>
        <v>10.085100542172809</v>
      </c>
      <c r="O84" s="19">
        <v>487</v>
      </c>
      <c r="P84" s="678">
        <f t="shared" si="8"/>
        <v>1.6711275821837897</v>
      </c>
      <c r="Q84" s="19">
        <v>9555</v>
      </c>
      <c r="R84" s="18">
        <f t="shared" si="9"/>
        <v>32.787729050854438</v>
      </c>
    </row>
    <row r="85" spans="1:18" ht="14.45" customHeight="1">
      <c r="A85" s="204" t="s">
        <v>91</v>
      </c>
      <c r="B85" s="12">
        <v>11206</v>
      </c>
      <c r="C85" s="22">
        <v>1299</v>
      </c>
      <c r="D85" s="677">
        <f t="shared" si="2"/>
        <v>11.592004283419596</v>
      </c>
      <c r="E85" s="22">
        <v>9907</v>
      </c>
      <c r="F85" s="677">
        <f t="shared" si="3"/>
        <v>88.407995716580402</v>
      </c>
      <c r="G85" s="22">
        <v>1417</v>
      </c>
      <c r="H85" s="677">
        <f t="shared" si="4"/>
        <v>14.303018068032705</v>
      </c>
      <c r="I85" s="22">
        <v>197</v>
      </c>
      <c r="J85" s="677">
        <f t="shared" si="5"/>
        <v>1.9884929847582518</v>
      </c>
      <c r="K85" s="22">
        <v>1178</v>
      </c>
      <c r="L85" s="677">
        <f t="shared" si="6"/>
        <v>11.890582416473201</v>
      </c>
      <c r="M85" s="22">
        <v>3265</v>
      </c>
      <c r="N85" s="677">
        <f t="shared" si="7"/>
        <v>32.956495407287775</v>
      </c>
      <c r="O85" s="22">
        <v>1204</v>
      </c>
      <c r="P85" s="677">
        <f t="shared" si="8"/>
        <v>12.153023114969214</v>
      </c>
      <c r="Q85" s="22">
        <v>2646</v>
      </c>
      <c r="R85" s="21">
        <f t="shared" si="9"/>
        <v>26.708388008478856</v>
      </c>
    </row>
    <row r="86" spans="1:18" ht="14.45" customHeight="1">
      <c r="A86" s="205" t="s">
        <v>92</v>
      </c>
      <c r="B86" s="13">
        <v>58547</v>
      </c>
      <c r="C86" s="19">
        <v>18024</v>
      </c>
      <c r="D86" s="678">
        <f t="shared" si="2"/>
        <v>30.785522742412081</v>
      </c>
      <c r="E86" s="19">
        <v>40523</v>
      </c>
      <c r="F86" s="678">
        <f t="shared" si="3"/>
        <v>69.21447725758793</v>
      </c>
      <c r="G86" s="19">
        <v>13718</v>
      </c>
      <c r="H86" s="678">
        <f t="shared" si="4"/>
        <v>33.852380129802825</v>
      </c>
      <c r="I86" s="19">
        <v>8435</v>
      </c>
      <c r="J86" s="678">
        <f t="shared" si="5"/>
        <v>20.815339436863017</v>
      </c>
      <c r="K86" s="19">
        <v>2548</v>
      </c>
      <c r="L86" s="678">
        <f t="shared" si="6"/>
        <v>6.2877871825876657</v>
      </c>
      <c r="M86" s="19">
        <v>4428</v>
      </c>
      <c r="N86" s="678">
        <f t="shared" si="7"/>
        <v>10.927127803963181</v>
      </c>
      <c r="O86" s="19">
        <v>5002</v>
      </c>
      <c r="P86" s="678">
        <f t="shared" si="8"/>
        <v>12.343607334106558</v>
      </c>
      <c r="Q86" s="19">
        <v>6392</v>
      </c>
      <c r="R86" s="18">
        <f t="shared" si="9"/>
        <v>15.773758112676751</v>
      </c>
    </row>
    <row r="87" spans="1:18" ht="14.45" customHeight="1">
      <c r="A87" s="204" t="s">
        <v>93</v>
      </c>
      <c r="B87" s="12">
        <v>124265</v>
      </c>
      <c r="C87" s="22">
        <v>33445</v>
      </c>
      <c r="D87" s="677">
        <f t="shared" si="2"/>
        <v>26.91425582424657</v>
      </c>
      <c r="E87" s="22">
        <v>90820</v>
      </c>
      <c r="F87" s="677">
        <f t="shared" si="3"/>
        <v>73.085744175753433</v>
      </c>
      <c r="G87" s="22">
        <v>18587</v>
      </c>
      <c r="H87" s="677">
        <f t="shared" si="4"/>
        <v>20.465756441312486</v>
      </c>
      <c r="I87" s="22">
        <v>29940</v>
      </c>
      <c r="J87" s="677">
        <f t="shared" si="5"/>
        <v>32.966306980841225</v>
      </c>
      <c r="K87" s="22">
        <v>10344</v>
      </c>
      <c r="L87" s="677">
        <f t="shared" si="6"/>
        <v>11.389561770535124</v>
      </c>
      <c r="M87" s="22">
        <v>13883</v>
      </c>
      <c r="N87" s="677">
        <f t="shared" si="7"/>
        <v>15.286280554943845</v>
      </c>
      <c r="O87" s="22">
        <v>5852</v>
      </c>
      <c r="P87" s="677">
        <f t="shared" si="8"/>
        <v>6.4435146443514641</v>
      </c>
      <c r="Q87" s="22">
        <v>12214</v>
      </c>
      <c r="R87" s="21">
        <f t="shared" si="9"/>
        <v>13.448579608015857</v>
      </c>
    </row>
    <row r="88" spans="1:18" ht="14.45" customHeight="1">
      <c r="A88" s="205" t="s">
        <v>94</v>
      </c>
      <c r="B88" s="13">
        <v>32960</v>
      </c>
      <c r="C88" s="19">
        <v>15976</v>
      </c>
      <c r="D88" s="678">
        <f t="shared" si="2"/>
        <v>48.470873786407765</v>
      </c>
      <c r="E88" s="19">
        <v>16984</v>
      </c>
      <c r="F88" s="678">
        <f t="shared" si="3"/>
        <v>51.529126213592235</v>
      </c>
      <c r="G88" s="19">
        <v>5292</v>
      </c>
      <c r="H88" s="678">
        <f t="shared" si="4"/>
        <v>31.158737635421573</v>
      </c>
      <c r="I88" s="19">
        <v>9007</v>
      </c>
      <c r="J88" s="678">
        <f t="shared" si="5"/>
        <v>53.032265661799336</v>
      </c>
      <c r="K88" s="19">
        <v>67</v>
      </c>
      <c r="L88" s="678">
        <f t="shared" si="6"/>
        <v>0.39448893075836078</v>
      </c>
      <c r="M88" s="19">
        <v>1233</v>
      </c>
      <c r="N88" s="678">
        <f t="shared" si="7"/>
        <v>7.2597739048516257</v>
      </c>
      <c r="O88" s="19" t="s">
        <v>318</v>
      </c>
      <c r="P88" s="678" t="s">
        <v>318</v>
      </c>
      <c r="Q88" s="19" t="s">
        <v>318</v>
      </c>
      <c r="R88" s="18" t="s">
        <v>318</v>
      </c>
    </row>
    <row r="89" spans="1:18" ht="14.45" customHeight="1">
      <c r="A89" s="204" t="s">
        <v>95</v>
      </c>
      <c r="B89" s="12">
        <v>6708</v>
      </c>
      <c r="C89" s="22">
        <v>2077</v>
      </c>
      <c r="D89" s="677">
        <f t="shared" si="2"/>
        <v>30.963029218843175</v>
      </c>
      <c r="E89" s="22">
        <v>4631</v>
      </c>
      <c r="F89" s="677">
        <f t="shared" si="3"/>
        <v>69.036970781156825</v>
      </c>
      <c r="G89" s="22">
        <v>680</v>
      </c>
      <c r="H89" s="677">
        <f t="shared" si="4"/>
        <v>14.683653638522998</v>
      </c>
      <c r="I89" s="22">
        <v>2849</v>
      </c>
      <c r="J89" s="677">
        <f t="shared" si="5"/>
        <v>61.520190023752974</v>
      </c>
      <c r="K89" s="22">
        <v>369</v>
      </c>
      <c r="L89" s="677">
        <f t="shared" si="6"/>
        <v>7.9680414597279201</v>
      </c>
      <c r="M89" s="22">
        <v>414</v>
      </c>
      <c r="N89" s="677">
        <f t="shared" si="7"/>
        <v>8.9397538328654704</v>
      </c>
      <c r="O89" s="22" t="s">
        <v>318</v>
      </c>
      <c r="P89" s="677" t="s">
        <v>318</v>
      </c>
      <c r="Q89" s="22" t="s">
        <v>318</v>
      </c>
      <c r="R89" s="21" t="s">
        <v>318</v>
      </c>
    </row>
    <row r="90" spans="1:18" ht="14.45" customHeight="1">
      <c r="A90" s="205" t="s">
        <v>96</v>
      </c>
      <c r="B90" s="13">
        <v>30191</v>
      </c>
      <c r="C90" s="19">
        <v>11192</v>
      </c>
      <c r="D90" s="678">
        <f t="shared" si="2"/>
        <v>37.070650193766355</v>
      </c>
      <c r="E90" s="19">
        <v>18999</v>
      </c>
      <c r="F90" s="678">
        <f t="shared" si="3"/>
        <v>62.929349806233645</v>
      </c>
      <c r="G90" s="19">
        <v>3186</v>
      </c>
      <c r="H90" s="678">
        <f t="shared" si="4"/>
        <v>16.769303647560399</v>
      </c>
      <c r="I90" s="19">
        <v>502</v>
      </c>
      <c r="J90" s="678">
        <f t="shared" si="5"/>
        <v>2.6422443286488764</v>
      </c>
      <c r="K90" s="19">
        <v>2374</v>
      </c>
      <c r="L90" s="678">
        <f t="shared" si="6"/>
        <v>12.495394494447076</v>
      </c>
      <c r="M90" s="19">
        <v>5792</v>
      </c>
      <c r="N90" s="678">
        <f t="shared" si="7"/>
        <v>30.485815042896995</v>
      </c>
      <c r="O90" s="19">
        <v>1689</v>
      </c>
      <c r="P90" s="678">
        <f t="shared" si="8"/>
        <v>8.889941575872415</v>
      </c>
      <c r="Q90" s="19">
        <v>5456</v>
      </c>
      <c r="R90" s="18">
        <f t="shared" si="9"/>
        <v>28.717300910574238</v>
      </c>
    </row>
    <row r="91" spans="1:18" ht="14.45" customHeight="1">
      <c r="A91" s="204" t="s">
        <v>97</v>
      </c>
      <c r="B91" s="12">
        <v>16111</v>
      </c>
      <c r="C91" s="22">
        <v>8190</v>
      </c>
      <c r="D91" s="677">
        <f t="shared" si="2"/>
        <v>50.834833343678234</v>
      </c>
      <c r="E91" s="22">
        <v>7921</v>
      </c>
      <c r="F91" s="677">
        <f t="shared" si="3"/>
        <v>49.165166656321766</v>
      </c>
      <c r="G91" s="22">
        <v>1712</v>
      </c>
      <c r="H91" s="677">
        <f t="shared" si="4"/>
        <v>21.613432647393005</v>
      </c>
      <c r="I91" s="22">
        <v>316</v>
      </c>
      <c r="J91" s="677">
        <f t="shared" si="5"/>
        <v>3.9893952783739426</v>
      </c>
      <c r="K91" s="22">
        <v>760</v>
      </c>
      <c r="L91" s="677">
        <f t="shared" si="6"/>
        <v>9.5947481378613801</v>
      </c>
      <c r="M91" s="22">
        <v>2602</v>
      </c>
      <c r="N91" s="677">
        <f t="shared" si="7"/>
        <v>32.849387703572781</v>
      </c>
      <c r="O91" s="22">
        <v>339</v>
      </c>
      <c r="P91" s="677">
        <f t="shared" si="8"/>
        <v>4.2797626562302735</v>
      </c>
      <c r="Q91" s="22">
        <v>2192</v>
      </c>
      <c r="R91" s="21">
        <f t="shared" si="9"/>
        <v>27.673273576568612</v>
      </c>
    </row>
    <row r="92" spans="1:18" ht="14.45" customHeight="1">
      <c r="A92" s="205" t="s">
        <v>98</v>
      </c>
      <c r="B92" s="13">
        <v>21039</v>
      </c>
      <c r="C92" s="19">
        <v>5304</v>
      </c>
      <c r="D92" s="678">
        <f t="shared" si="2"/>
        <v>25.210323684585767</v>
      </c>
      <c r="E92" s="19">
        <v>15735</v>
      </c>
      <c r="F92" s="678">
        <f t="shared" si="3"/>
        <v>74.789676315414226</v>
      </c>
      <c r="G92" s="19">
        <v>7236</v>
      </c>
      <c r="H92" s="678">
        <f t="shared" si="4"/>
        <v>45.986653956148714</v>
      </c>
      <c r="I92" s="19">
        <v>369</v>
      </c>
      <c r="J92" s="678">
        <f t="shared" si="5"/>
        <v>2.3450905624404195</v>
      </c>
      <c r="K92" s="19">
        <v>1289</v>
      </c>
      <c r="L92" s="678">
        <f t="shared" si="6"/>
        <v>8.1919288210994612</v>
      </c>
      <c r="M92" s="19">
        <v>2418</v>
      </c>
      <c r="N92" s="678">
        <f t="shared" si="7"/>
        <v>15.367016205910392</v>
      </c>
      <c r="O92" s="19">
        <v>1204</v>
      </c>
      <c r="P92" s="678">
        <f t="shared" si="8"/>
        <v>7.6517318080711787</v>
      </c>
      <c r="Q92" s="19">
        <v>3219</v>
      </c>
      <c r="R92" s="18">
        <f t="shared" si="9"/>
        <v>20.457578646329839</v>
      </c>
    </row>
    <row r="93" spans="1:18" ht="14.45" customHeight="1" thickBot="1">
      <c r="A93" s="206" t="s">
        <v>99</v>
      </c>
      <c r="B93" s="12">
        <v>15609</v>
      </c>
      <c r="C93" s="22">
        <v>5369</v>
      </c>
      <c r="D93" s="677">
        <f t="shared" si="2"/>
        <v>34.396822346082388</v>
      </c>
      <c r="E93" s="22">
        <v>10240</v>
      </c>
      <c r="F93" s="677">
        <f t="shared" si="3"/>
        <v>65.603177653917612</v>
      </c>
      <c r="G93" s="22">
        <v>2274</v>
      </c>
      <c r="H93" s="677">
        <f t="shared" si="4"/>
        <v>22.20703125</v>
      </c>
      <c r="I93" s="22">
        <v>787</v>
      </c>
      <c r="J93" s="677">
        <f t="shared" si="5"/>
        <v>7.685546875</v>
      </c>
      <c r="K93" s="22">
        <v>2321</v>
      </c>
      <c r="L93" s="677">
        <f t="shared" si="6"/>
        <v>22.666015625</v>
      </c>
      <c r="M93" s="22">
        <v>3019</v>
      </c>
      <c r="N93" s="677">
        <f t="shared" si="7"/>
        <v>29.482421874999996</v>
      </c>
      <c r="O93" s="22">
        <v>920</v>
      </c>
      <c r="P93" s="677">
        <f t="shared" si="8"/>
        <v>8.984375</v>
      </c>
      <c r="Q93" s="22">
        <v>919</v>
      </c>
      <c r="R93" s="21">
        <f t="shared" si="9"/>
        <v>8.974609375</v>
      </c>
    </row>
    <row r="94" spans="1:18" ht="14.45" customHeight="1">
      <c r="A94" s="166" t="s">
        <v>100</v>
      </c>
      <c r="B94" s="15">
        <v>511915</v>
      </c>
      <c r="C94" s="70">
        <v>169161</v>
      </c>
      <c r="D94" s="679">
        <f t="shared" si="2"/>
        <v>33.044743756287666</v>
      </c>
      <c r="E94" s="70">
        <v>342754</v>
      </c>
      <c r="F94" s="679">
        <f t="shared" si="3"/>
        <v>66.955256243712341</v>
      </c>
      <c r="G94" s="70">
        <v>88394</v>
      </c>
      <c r="H94" s="679">
        <f t="shared" si="4"/>
        <v>25.789341626939439</v>
      </c>
      <c r="I94" s="70">
        <v>110363</v>
      </c>
      <c r="J94" s="679">
        <f t="shared" si="5"/>
        <v>32.198894834195954</v>
      </c>
      <c r="K94" s="70">
        <v>22200</v>
      </c>
      <c r="L94" s="679">
        <f t="shared" si="6"/>
        <v>6.4769484820016681</v>
      </c>
      <c r="M94" s="70">
        <v>35428</v>
      </c>
      <c r="N94" s="679">
        <f t="shared" si="7"/>
        <v>10.336276163079059</v>
      </c>
      <c r="O94" s="70">
        <v>15666</v>
      </c>
      <c r="P94" s="679">
        <f t="shared" si="8"/>
        <v>4.5706249963530698</v>
      </c>
      <c r="Q94" s="70">
        <v>70703</v>
      </c>
      <c r="R94" s="24">
        <f t="shared" si="9"/>
        <v>20.627913897430812</v>
      </c>
    </row>
    <row r="95" spans="1:18" ht="14.45" customHeight="1">
      <c r="A95" s="166" t="s">
        <v>101</v>
      </c>
      <c r="B95" s="16">
        <v>125715</v>
      </c>
      <c r="C95" s="27">
        <v>41983</v>
      </c>
      <c r="D95" s="680">
        <f t="shared" si="2"/>
        <v>33.395378435349798</v>
      </c>
      <c r="E95" s="27">
        <v>83732</v>
      </c>
      <c r="F95" s="680">
        <f t="shared" si="3"/>
        <v>66.604621564650202</v>
      </c>
      <c r="G95" s="27">
        <v>13437</v>
      </c>
      <c r="H95" s="680">
        <f t="shared" si="4"/>
        <v>16.047628146945016</v>
      </c>
      <c r="I95" s="27">
        <v>2615</v>
      </c>
      <c r="J95" s="680">
        <f t="shared" si="5"/>
        <v>3.1230592843835092</v>
      </c>
      <c r="K95" s="27">
        <v>8733</v>
      </c>
      <c r="L95" s="680">
        <f t="shared" si="6"/>
        <v>10.429704294654375</v>
      </c>
      <c r="M95" s="27">
        <v>25779</v>
      </c>
      <c r="N95" s="680">
        <f t="shared" si="7"/>
        <v>30.787512540008599</v>
      </c>
      <c r="O95" s="27">
        <v>4942</v>
      </c>
      <c r="P95" s="680">
        <f t="shared" si="8"/>
        <v>5.9021640471982035</v>
      </c>
      <c r="Q95" s="27">
        <v>28226</v>
      </c>
      <c r="R95" s="26">
        <f t="shared" si="9"/>
        <v>33.7099316868103</v>
      </c>
    </row>
    <row r="96" spans="1:18" ht="14.45" customHeight="1">
      <c r="A96" s="167" t="s">
        <v>102</v>
      </c>
      <c r="B96" s="156">
        <v>637630</v>
      </c>
      <c r="C96" s="799">
        <v>211144</v>
      </c>
      <c r="D96" s="681">
        <f t="shared" si="2"/>
        <v>33.113874817684234</v>
      </c>
      <c r="E96" s="219">
        <v>426486</v>
      </c>
      <c r="F96" s="681">
        <f t="shared" si="3"/>
        <v>66.886125182315766</v>
      </c>
      <c r="G96" s="219">
        <v>101831</v>
      </c>
      <c r="H96" s="681">
        <f t="shared" si="4"/>
        <v>23.876750936724768</v>
      </c>
      <c r="I96" s="219">
        <v>112978</v>
      </c>
      <c r="J96" s="681">
        <f t="shared" si="5"/>
        <v>26.490435793906482</v>
      </c>
      <c r="K96" s="219">
        <v>30933</v>
      </c>
      <c r="L96" s="681">
        <f t="shared" si="6"/>
        <v>7.2529930642506431</v>
      </c>
      <c r="M96" s="219">
        <v>61207</v>
      </c>
      <c r="N96" s="681">
        <f t="shared" si="7"/>
        <v>14.3514675745511</v>
      </c>
      <c r="O96" s="219">
        <v>20608</v>
      </c>
      <c r="P96" s="681">
        <f t="shared" si="8"/>
        <v>4.8320460695075571</v>
      </c>
      <c r="Q96" s="219">
        <v>98929</v>
      </c>
      <c r="R96" s="207">
        <f t="shared" si="9"/>
        <v>23.196306561059448</v>
      </c>
    </row>
    <row r="97" spans="1:18" ht="14.45" customHeight="1">
      <c r="A97" s="1106" t="s">
        <v>724</v>
      </c>
      <c r="B97" s="1106"/>
      <c r="C97" s="1106"/>
      <c r="D97" s="1106"/>
      <c r="E97" s="1106"/>
      <c r="F97" s="1106"/>
      <c r="G97" s="1106"/>
      <c r="H97" s="1106"/>
      <c r="I97" s="1106"/>
      <c r="J97" s="1106"/>
      <c r="K97" s="1106"/>
      <c r="L97" s="1106"/>
      <c r="M97" s="1106"/>
      <c r="N97" s="1106"/>
      <c r="O97" s="1106"/>
      <c r="P97" s="1106"/>
      <c r="Q97" s="1106"/>
      <c r="R97" s="1106"/>
    </row>
    <row r="98" spans="1:18" ht="14.45" customHeight="1">
      <c r="A98" s="1107" t="s">
        <v>728</v>
      </c>
      <c r="B98" s="1115"/>
      <c r="C98" s="1115"/>
      <c r="D98" s="1115"/>
      <c r="E98" s="1115"/>
      <c r="F98" s="1115"/>
      <c r="G98" s="1115"/>
      <c r="H98" s="1115"/>
      <c r="I98" s="1115"/>
      <c r="J98" s="1115"/>
      <c r="K98" s="1115"/>
      <c r="L98" s="1115"/>
      <c r="M98" s="1115"/>
      <c r="N98" s="1115"/>
      <c r="O98" s="1115"/>
      <c r="P98" s="1115"/>
      <c r="Q98" s="1115"/>
      <c r="R98" s="1115"/>
    </row>
    <row r="99" spans="1:18" ht="14.45" customHeight="1">
      <c r="A99" s="1107" t="s">
        <v>725</v>
      </c>
      <c r="B99" s="1115"/>
      <c r="C99" s="1115"/>
      <c r="D99" s="1115"/>
      <c r="E99" s="1115"/>
      <c r="F99" s="1115"/>
      <c r="G99" s="1115"/>
      <c r="H99" s="1115"/>
      <c r="I99" s="1115"/>
      <c r="J99" s="1115"/>
      <c r="K99" s="1115"/>
      <c r="L99" s="1115"/>
      <c r="M99" s="1115"/>
      <c r="N99" s="1115"/>
      <c r="O99" s="1115"/>
      <c r="P99" s="1115"/>
      <c r="Q99" s="1115"/>
      <c r="R99" s="1115"/>
    </row>
    <row r="101" spans="1:18" ht="24" customHeight="1">
      <c r="A101" s="1040">
        <v>2019</v>
      </c>
      <c r="B101" s="1040"/>
      <c r="C101" s="1040"/>
      <c r="D101" s="1040"/>
      <c r="E101" s="1040"/>
      <c r="F101" s="1040"/>
      <c r="G101" s="1040"/>
      <c r="H101" s="1040"/>
      <c r="I101" s="1040"/>
      <c r="J101" s="1040"/>
      <c r="K101" s="1040"/>
      <c r="L101" s="1040"/>
      <c r="M101" s="1040"/>
      <c r="N101" s="1040"/>
      <c r="O101" s="1040"/>
      <c r="P101" s="1040"/>
      <c r="Q101" s="1040"/>
      <c r="R101" s="1040"/>
    </row>
    <row r="102" spans="1:18" ht="14.45" customHeight="1">
      <c r="A102" s="549"/>
      <c r="B102" s="549"/>
      <c r="C102" s="549"/>
      <c r="D102" s="549"/>
      <c r="E102" s="551"/>
      <c r="F102" s="549"/>
    </row>
    <row r="103" spans="1:18" ht="14.45" customHeight="1">
      <c r="A103" s="1120" t="s">
        <v>665</v>
      </c>
      <c r="B103" s="1121"/>
      <c r="C103" s="1121"/>
      <c r="D103" s="1121"/>
      <c r="E103" s="1121"/>
      <c r="F103" s="1121"/>
      <c r="G103" s="1115"/>
      <c r="H103" s="1115"/>
      <c r="I103" s="1115"/>
      <c r="J103" s="1115"/>
      <c r="K103" s="1115"/>
      <c r="L103" s="1115"/>
      <c r="M103" s="1115"/>
      <c r="N103" s="1115"/>
      <c r="O103" s="1115"/>
      <c r="P103" s="1115"/>
      <c r="Q103" s="1115"/>
      <c r="R103" s="1115"/>
    </row>
    <row r="104" spans="1:18" ht="14.45" customHeight="1">
      <c r="A104" s="1122" t="s">
        <v>311</v>
      </c>
      <c r="B104" s="1125" t="s">
        <v>689</v>
      </c>
      <c r="C104" s="1126"/>
      <c r="D104" s="1126"/>
      <c r="E104" s="1126"/>
      <c r="F104" s="1126"/>
      <c r="G104" s="1127"/>
      <c r="H104" s="1127"/>
      <c r="I104" s="1127"/>
      <c r="J104" s="1127"/>
      <c r="K104" s="1127"/>
      <c r="L104" s="1127"/>
      <c r="M104" s="1127"/>
      <c r="N104" s="1127"/>
      <c r="O104" s="1127"/>
      <c r="P104" s="1127"/>
      <c r="Q104" s="1127"/>
      <c r="R104" s="1128"/>
    </row>
    <row r="105" spans="1:18" ht="14.45" customHeight="1" thickBot="1">
      <c r="A105" s="1123"/>
      <c r="B105" s="1049" t="s">
        <v>312</v>
      </c>
      <c r="C105" s="1051" t="s">
        <v>314</v>
      </c>
      <c r="D105" s="1051"/>
      <c r="E105" s="1051"/>
      <c r="F105" s="1051"/>
      <c r="G105" s="1127"/>
      <c r="H105" s="1127"/>
      <c r="I105" s="1127"/>
      <c r="J105" s="1127"/>
      <c r="K105" s="1127"/>
      <c r="L105" s="1127"/>
      <c r="M105" s="1127"/>
      <c r="N105" s="1127"/>
      <c r="O105" s="1127"/>
      <c r="P105" s="1127"/>
      <c r="Q105" s="1127"/>
      <c r="R105" s="1128"/>
    </row>
    <row r="106" spans="1:18" ht="14.45" customHeight="1" thickBot="1">
      <c r="A106" s="1123"/>
      <c r="B106" s="1129"/>
      <c r="C106" s="1116" t="s">
        <v>123</v>
      </c>
      <c r="D106" s="1116"/>
      <c r="E106" s="1051" t="s">
        <v>343</v>
      </c>
      <c r="F106" s="1051"/>
      <c r="G106" s="1117"/>
      <c r="H106" s="1117"/>
      <c r="I106" s="1117"/>
      <c r="J106" s="1117"/>
      <c r="K106" s="1117"/>
      <c r="L106" s="1117"/>
      <c r="M106" s="1117"/>
      <c r="N106" s="1117"/>
      <c r="O106" s="1117"/>
      <c r="P106" s="1117"/>
      <c r="Q106" s="1117"/>
      <c r="R106" s="1118"/>
    </row>
    <row r="107" spans="1:18" ht="14.45" customHeight="1" thickBot="1">
      <c r="A107" s="1123"/>
      <c r="B107" s="1129"/>
      <c r="C107" s="1129"/>
      <c r="D107" s="1129"/>
      <c r="E107" s="1116" t="s">
        <v>312</v>
      </c>
      <c r="F107" s="1116"/>
      <c r="G107" s="1117" t="s">
        <v>314</v>
      </c>
      <c r="H107" s="1117"/>
      <c r="I107" s="1117"/>
      <c r="J107" s="1117"/>
      <c r="K107" s="1117"/>
      <c r="L107" s="1117"/>
      <c r="M107" s="1117"/>
      <c r="N107" s="1117"/>
      <c r="O107" s="1117"/>
      <c r="P107" s="1117"/>
      <c r="Q107" s="1117"/>
      <c r="R107" s="1118"/>
    </row>
    <row r="108" spans="1:18" ht="14.45" customHeight="1">
      <c r="A108" s="1123"/>
      <c r="B108" s="1050"/>
      <c r="C108" s="1050"/>
      <c r="D108" s="1050"/>
      <c r="E108" s="1050"/>
      <c r="F108" s="1050"/>
      <c r="G108" s="1053" t="s">
        <v>344</v>
      </c>
      <c r="H108" s="1053"/>
      <c r="I108" s="1053" t="s">
        <v>345</v>
      </c>
      <c r="J108" s="1053"/>
      <c r="K108" s="1053" t="s">
        <v>346</v>
      </c>
      <c r="L108" s="1053"/>
      <c r="M108" s="1053" t="s">
        <v>347</v>
      </c>
      <c r="N108" s="1053"/>
      <c r="O108" s="1053" t="s">
        <v>348</v>
      </c>
      <c r="P108" s="1053"/>
      <c r="Q108" s="1051" t="s">
        <v>349</v>
      </c>
      <c r="R108" s="1052"/>
    </row>
    <row r="109" spans="1:18" ht="14.45" customHeight="1" thickBot="1">
      <c r="A109" s="1124"/>
      <c r="B109" s="1054" t="s">
        <v>313</v>
      </c>
      <c r="C109" s="1119"/>
      <c r="D109" s="739" t="s">
        <v>317</v>
      </c>
      <c r="E109" s="734" t="s">
        <v>313</v>
      </c>
      <c r="F109" s="739" t="s">
        <v>317</v>
      </c>
      <c r="G109" s="734" t="s">
        <v>313</v>
      </c>
      <c r="H109" s="739" t="s">
        <v>317</v>
      </c>
      <c r="I109" s="734" t="s">
        <v>313</v>
      </c>
      <c r="J109" s="739" t="s">
        <v>317</v>
      </c>
      <c r="K109" s="734" t="s">
        <v>313</v>
      </c>
      <c r="L109" s="739" t="s">
        <v>317</v>
      </c>
      <c r="M109" s="743" t="s">
        <v>313</v>
      </c>
      <c r="N109" s="739" t="s">
        <v>317</v>
      </c>
      <c r="O109" s="743" t="s">
        <v>313</v>
      </c>
      <c r="P109" s="737" t="s">
        <v>317</v>
      </c>
      <c r="Q109" s="734" t="s">
        <v>313</v>
      </c>
      <c r="R109" s="797" t="s">
        <v>317</v>
      </c>
    </row>
    <row r="110" spans="1:18" ht="14.45" customHeight="1">
      <c r="A110" s="203" t="s">
        <v>84</v>
      </c>
      <c r="B110" s="11">
        <v>92336</v>
      </c>
      <c r="C110" s="69">
        <v>40306</v>
      </c>
      <c r="D110" s="676">
        <f>C110/B110*100</f>
        <v>43.651446889620516</v>
      </c>
      <c r="E110" s="69">
        <v>52030</v>
      </c>
      <c r="F110" s="676">
        <f>E110/B110*100</f>
        <v>56.348553110379484</v>
      </c>
      <c r="G110" s="69">
        <v>14989</v>
      </c>
      <c r="H110" s="676">
        <f>G110/E110*100</f>
        <v>28.808379780895638</v>
      </c>
      <c r="I110" s="69">
        <v>21318</v>
      </c>
      <c r="J110" s="676">
        <f>I110/E110*100</f>
        <v>40.972515856236782</v>
      </c>
      <c r="K110" s="69">
        <v>1219</v>
      </c>
      <c r="L110" s="676">
        <f>K110/E110*100</f>
        <v>2.3428791082068039</v>
      </c>
      <c r="M110" s="69">
        <v>2554</v>
      </c>
      <c r="N110" s="676">
        <f>M110/E110*100</f>
        <v>4.9087065154718434</v>
      </c>
      <c r="O110" s="69">
        <v>196</v>
      </c>
      <c r="P110" s="676">
        <f>O110/E110*100</f>
        <v>0.37670574668460505</v>
      </c>
      <c r="Q110" s="69">
        <v>11754</v>
      </c>
      <c r="R110" s="58">
        <f>Q110/E110*100</f>
        <v>22.590812992504326</v>
      </c>
    </row>
    <row r="111" spans="1:18" ht="14.45" customHeight="1">
      <c r="A111" s="204" t="s">
        <v>85</v>
      </c>
      <c r="B111" s="12">
        <v>91903</v>
      </c>
      <c r="C111" s="22">
        <v>25887</v>
      </c>
      <c r="D111" s="677">
        <f t="shared" ref="D111:D128" si="10">C111/B111*100</f>
        <v>28.167742075884355</v>
      </c>
      <c r="E111" s="22">
        <v>66016</v>
      </c>
      <c r="F111" s="677">
        <f t="shared" ref="F111:F128" si="11">E111/B111*100</f>
        <v>71.832257924115638</v>
      </c>
      <c r="G111" s="22">
        <v>14127</v>
      </c>
      <c r="H111" s="677">
        <f t="shared" ref="H111:H128" si="12">G111/E111*100</f>
        <v>21.399357731459041</v>
      </c>
      <c r="I111" s="22">
        <v>29563</v>
      </c>
      <c r="J111" s="677">
        <f t="shared" ref="J111:J128" si="13">I111/E111*100</f>
        <v>44.78156810470189</v>
      </c>
      <c r="K111" s="22">
        <v>4112</v>
      </c>
      <c r="L111" s="677">
        <f t="shared" ref="L111:L128" si="14">K111/E111*100</f>
        <v>6.2287930198739696</v>
      </c>
      <c r="M111" s="22">
        <v>3234</v>
      </c>
      <c r="N111" s="677">
        <f t="shared" ref="N111:N128" si="15">M111/E111*100</f>
        <v>4.8988124091129421</v>
      </c>
      <c r="O111" s="22">
        <v>1770</v>
      </c>
      <c r="P111" s="677">
        <f t="shared" ref="P111:P128" si="16">O111/E111*100</f>
        <v>2.6811682016480853</v>
      </c>
      <c r="Q111" s="22">
        <v>13210</v>
      </c>
      <c r="R111" s="21">
        <f t="shared" ref="R111:R128" si="17">Q111/E111*100</f>
        <v>20.010300533204074</v>
      </c>
    </row>
    <row r="112" spans="1:18" ht="14.45" customHeight="1">
      <c r="A112" s="205" t="s">
        <v>86</v>
      </c>
      <c r="B112" s="13">
        <v>32558</v>
      </c>
      <c r="C112" s="19">
        <v>6605</v>
      </c>
      <c r="D112" s="678">
        <f t="shared" si="10"/>
        <v>20.286872658025679</v>
      </c>
      <c r="E112" s="19">
        <v>25953</v>
      </c>
      <c r="F112" s="678">
        <f t="shared" si="11"/>
        <v>79.713127341974328</v>
      </c>
      <c r="G112" s="19">
        <v>3193</v>
      </c>
      <c r="H112" s="678">
        <f t="shared" si="12"/>
        <v>12.30300928601703</v>
      </c>
      <c r="I112" s="19">
        <v>671</v>
      </c>
      <c r="J112" s="678">
        <f t="shared" si="13"/>
        <v>2.5854429160405346</v>
      </c>
      <c r="K112" s="19">
        <v>902</v>
      </c>
      <c r="L112" s="678">
        <f t="shared" si="14"/>
        <v>3.4755134281200633</v>
      </c>
      <c r="M112" s="19">
        <v>8800</v>
      </c>
      <c r="N112" s="678">
        <f t="shared" si="15"/>
        <v>33.907448079220124</v>
      </c>
      <c r="O112" s="19">
        <v>71</v>
      </c>
      <c r="P112" s="678">
        <f t="shared" si="16"/>
        <v>0.27357145609370787</v>
      </c>
      <c r="Q112" s="19">
        <v>12316</v>
      </c>
      <c r="R112" s="18">
        <f t="shared" si="17"/>
        <v>47.455014834508532</v>
      </c>
    </row>
    <row r="113" spans="1:18" ht="14.45" customHeight="1">
      <c r="A113" s="204" t="s">
        <v>87</v>
      </c>
      <c r="B113" s="12">
        <v>17494</v>
      </c>
      <c r="C113" s="22">
        <v>8608</v>
      </c>
      <c r="D113" s="677">
        <f t="shared" si="10"/>
        <v>49.205441865782554</v>
      </c>
      <c r="E113" s="22">
        <v>8886</v>
      </c>
      <c r="F113" s="677">
        <f t="shared" si="11"/>
        <v>50.794558134217446</v>
      </c>
      <c r="G113" s="22">
        <v>1583</v>
      </c>
      <c r="H113" s="677">
        <f t="shared" si="12"/>
        <v>17.814539725410757</v>
      </c>
      <c r="I113" s="22">
        <v>140</v>
      </c>
      <c r="J113" s="677">
        <f t="shared" si="13"/>
        <v>1.5755120414134591</v>
      </c>
      <c r="K113" s="22">
        <v>1166</v>
      </c>
      <c r="L113" s="677">
        <f t="shared" si="14"/>
        <v>13.121764573486383</v>
      </c>
      <c r="M113" s="22">
        <v>2181</v>
      </c>
      <c r="N113" s="677">
        <f t="shared" si="15"/>
        <v>24.544226873733962</v>
      </c>
      <c r="O113" s="22">
        <v>708</v>
      </c>
      <c r="P113" s="677">
        <f t="shared" si="16"/>
        <v>7.9675894665766371</v>
      </c>
      <c r="Q113" s="22">
        <v>3108</v>
      </c>
      <c r="R113" s="21">
        <f t="shared" si="17"/>
        <v>34.976367319378795</v>
      </c>
    </row>
    <row r="114" spans="1:18" ht="14.45" customHeight="1">
      <c r="A114" s="205" t="s">
        <v>88</v>
      </c>
      <c r="B114" s="13">
        <v>5314</v>
      </c>
      <c r="C114" s="19">
        <v>1832</v>
      </c>
      <c r="D114" s="678">
        <f t="shared" si="10"/>
        <v>34.47497177267595</v>
      </c>
      <c r="E114" s="19">
        <v>3482</v>
      </c>
      <c r="F114" s="678">
        <f t="shared" si="11"/>
        <v>65.525028227324043</v>
      </c>
      <c r="G114" s="19">
        <v>1099</v>
      </c>
      <c r="H114" s="678">
        <f t="shared" si="12"/>
        <v>31.562320505456633</v>
      </c>
      <c r="I114" s="19">
        <v>254</v>
      </c>
      <c r="J114" s="678">
        <f t="shared" si="13"/>
        <v>7.2946582423894322</v>
      </c>
      <c r="K114" s="19">
        <v>352</v>
      </c>
      <c r="L114" s="678">
        <f t="shared" si="14"/>
        <v>10.109132682366456</v>
      </c>
      <c r="M114" s="19">
        <v>664</v>
      </c>
      <c r="N114" s="678">
        <f t="shared" si="15"/>
        <v>19.069500287191268</v>
      </c>
      <c r="O114" s="19">
        <v>161</v>
      </c>
      <c r="P114" s="678">
        <f t="shared" si="16"/>
        <v>4.623779437105112</v>
      </c>
      <c r="Q114" s="19">
        <v>952</v>
      </c>
      <c r="R114" s="18">
        <f t="shared" si="17"/>
        <v>27.340608845491097</v>
      </c>
    </row>
    <row r="115" spans="1:18" ht="14.45" customHeight="1">
      <c r="A115" s="204" t="s">
        <v>89</v>
      </c>
      <c r="B115" s="12">
        <v>16590</v>
      </c>
      <c r="C115" s="22">
        <v>123</v>
      </c>
      <c r="D115" s="677">
        <f t="shared" si="10"/>
        <v>0.74141048824593125</v>
      </c>
      <c r="E115" s="22">
        <v>16467</v>
      </c>
      <c r="F115" s="677">
        <f t="shared" si="11"/>
        <v>99.258589511754067</v>
      </c>
      <c r="G115" s="22">
        <v>2336</v>
      </c>
      <c r="H115" s="677">
        <f t="shared" si="12"/>
        <v>14.18594765288152</v>
      </c>
      <c r="I115" s="22">
        <v>496</v>
      </c>
      <c r="J115" s="677">
        <f t="shared" si="13"/>
        <v>3.0120847756118296</v>
      </c>
      <c r="K115" s="22">
        <v>298</v>
      </c>
      <c r="L115" s="677">
        <f t="shared" si="14"/>
        <v>1.8096799659925913</v>
      </c>
      <c r="M115" s="22">
        <v>3103</v>
      </c>
      <c r="N115" s="677">
        <f t="shared" si="15"/>
        <v>18.843748102265138</v>
      </c>
      <c r="O115" s="22">
        <v>586</v>
      </c>
      <c r="P115" s="677">
        <f t="shared" si="16"/>
        <v>3.5586324163478471</v>
      </c>
      <c r="Q115" s="22">
        <v>9648</v>
      </c>
      <c r="R115" s="21">
        <f t="shared" si="17"/>
        <v>58.589907086901071</v>
      </c>
    </row>
    <row r="116" spans="1:18" ht="14.45" customHeight="1">
      <c r="A116" s="205" t="s">
        <v>90</v>
      </c>
      <c r="B116" s="13">
        <v>49481</v>
      </c>
      <c r="C116" s="19">
        <v>21384</v>
      </c>
      <c r="D116" s="678">
        <f t="shared" si="10"/>
        <v>43.216588185364081</v>
      </c>
      <c r="E116" s="19">
        <v>28097</v>
      </c>
      <c r="F116" s="678">
        <f t="shared" si="11"/>
        <v>56.783411814635919</v>
      </c>
      <c r="G116" s="19">
        <v>8646</v>
      </c>
      <c r="H116" s="678">
        <f t="shared" si="12"/>
        <v>30.771968537566284</v>
      </c>
      <c r="I116" s="19">
        <v>5830</v>
      </c>
      <c r="J116" s="678">
        <f t="shared" si="13"/>
        <v>20.749546214898388</v>
      </c>
      <c r="K116" s="19">
        <v>1276</v>
      </c>
      <c r="L116" s="678">
        <f t="shared" si="14"/>
        <v>4.5414101149588921</v>
      </c>
      <c r="M116" s="19">
        <v>2892</v>
      </c>
      <c r="N116" s="678">
        <f t="shared" si="15"/>
        <v>10.292913834217178</v>
      </c>
      <c r="O116" s="19">
        <v>399</v>
      </c>
      <c r="P116" s="678">
        <f t="shared" si="16"/>
        <v>1.4200804356336976</v>
      </c>
      <c r="Q116" s="19">
        <v>9054</v>
      </c>
      <c r="R116" s="18">
        <f t="shared" si="17"/>
        <v>32.224080862725557</v>
      </c>
    </row>
    <row r="117" spans="1:18" ht="14.45" customHeight="1">
      <c r="A117" s="204" t="s">
        <v>91</v>
      </c>
      <c r="B117" s="12">
        <v>10852</v>
      </c>
      <c r="C117" s="22">
        <v>1272</v>
      </c>
      <c r="D117" s="677">
        <f t="shared" si="10"/>
        <v>11.72134168816808</v>
      </c>
      <c r="E117" s="22">
        <v>9580</v>
      </c>
      <c r="F117" s="677">
        <f t="shared" si="11"/>
        <v>88.278658311831919</v>
      </c>
      <c r="G117" s="22">
        <v>1354</v>
      </c>
      <c r="H117" s="677">
        <f t="shared" si="12"/>
        <v>14.133611691022965</v>
      </c>
      <c r="I117" s="22">
        <v>186</v>
      </c>
      <c r="J117" s="677">
        <f t="shared" si="13"/>
        <v>1.9415448851774531</v>
      </c>
      <c r="K117" s="22">
        <v>1145</v>
      </c>
      <c r="L117" s="677">
        <f t="shared" si="14"/>
        <v>11.951983298538622</v>
      </c>
      <c r="M117" s="22">
        <v>3143</v>
      </c>
      <c r="N117" s="677">
        <f t="shared" si="15"/>
        <v>32.807933194154487</v>
      </c>
      <c r="O117" s="22">
        <v>1146</v>
      </c>
      <c r="P117" s="677">
        <f t="shared" si="16"/>
        <v>11.962421711899792</v>
      </c>
      <c r="Q117" s="22">
        <v>2606</v>
      </c>
      <c r="R117" s="21">
        <f t="shared" si="17"/>
        <v>27.202505219206678</v>
      </c>
    </row>
    <row r="118" spans="1:18" ht="14.45" customHeight="1">
      <c r="A118" s="205" t="s">
        <v>92</v>
      </c>
      <c r="B118" s="13">
        <v>55097</v>
      </c>
      <c r="C118" s="19">
        <v>16840</v>
      </c>
      <c r="D118" s="678">
        <f t="shared" si="10"/>
        <v>30.564277546871882</v>
      </c>
      <c r="E118" s="19">
        <v>38257</v>
      </c>
      <c r="F118" s="678">
        <f t="shared" si="11"/>
        <v>69.435722453128122</v>
      </c>
      <c r="G118" s="19">
        <v>13092</v>
      </c>
      <c r="H118" s="678">
        <f t="shared" si="12"/>
        <v>34.221188279269157</v>
      </c>
      <c r="I118" s="19">
        <v>7755</v>
      </c>
      <c r="J118" s="678">
        <f t="shared" si="13"/>
        <v>20.270800115011632</v>
      </c>
      <c r="K118" s="19">
        <v>2431</v>
      </c>
      <c r="L118" s="678">
        <f t="shared" si="14"/>
        <v>6.3543926601667673</v>
      </c>
      <c r="M118" s="19">
        <v>4240</v>
      </c>
      <c r="N118" s="678">
        <f t="shared" si="15"/>
        <v>11.082939069974122</v>
      </c>
      <c r="O118" s="19">
        <v>4653</v>
      </c>
      <c r="P118" s="678">
        <f t="shared" si="16"/>
        <v>12.162480069006978</v>
      </c>
      <c r="Q118" s="19">
        <v>6086</v>
      </c>
      <c r="R118" s="18">
        <f t="shared" si="17"/>
        <v>15.908199806571346</v>
      </c>
    </row>
    <row r="119" spans="1:18" ht="14.45" customHeight="1">
      <c r="A119" s="204" t="s">
        <v>93</v>
      </c>
      <c r="B119" s="12">
        <v>119264</v>
      </c>
      <c r="C119" s="22">
        <v>32175</v>
      </c>
      <c r="D119" s="677">
        <f t="shared" si="10"/>
        <v>26.977964851086668</v>
      </c>
      <c r="E119" s="22">
        <v>87089</v>
      </c>
      <c r="F119" s="677">
        <f t="shared" si="11"/>
        <v>73.022035148913332</v>
      </c>
      <c r="G119" s="22">
        <v>18058</v>
      </c>
      <c r="H119" s="677">
        <f t="shared" si="12"/>
        <v>20.735110059823857</v>
      </c>
      <c r="I119" s="22">
        <v>29252</v>
      </c>
      <c r="J119" s="677">
        <f t="shared" si="13"/>
        <v>33.588627725659961</v>
      </c>
      <c r="K119" s="22">
        <v>9771</v>
      </c>
      <c r="L119" s="677">
        <f t="shared" si="14"/>
        <v>11.219557004903031</v>
      </c>
      <c r="M119" s="22">
        <v>13508</v>
      </c>
      <c r="N119" s="677">
        <f t="shared" si="15"/>
        <v>15.510569647142578</v>
      </c>
      <c r="O119" s="22">
        <v>5382</v>
      </c>
      <c r="P119" s="677">
        <f t="shared" si="16"/>
        <v>6.1798849452858571</v>
      </c>
      <c r="Q119" s="22">
        <v>11118</v>
      </c>
      <c r="R119" s="21">
        <f t="shared" si="17"/>
        <v>12.766250617184719</v>
      </c>
    </row>
    <row r="120" spans="1:18" ht="14.45" customHeight="1">
      <c r="A120" s="205" t="s">
        <v>94</v>
      </c>
      <c r="B120" s="13">
        <v>31758</v>
      </c>
      <c r="C120" s="19">
        <v>15046</v>
      </c>
      <c r="D120" s="678">
        <f t="shared" si="10"/>
        <v>47.377038856351156</v>
      </c>
      <c r="E120" s="19">
        <v>16712</v>
      </c>
      <c r="F120" s="678">
        <f t="shared" si="11"/>
        <v>52.622961143648851</v>
      </c>
      <c r="G120" s="19">
        <v>5030</v>
      </c>
      <c r="H120" s="678">
        <f t="shared" si="12"/>
        <v>30.098133078027768</v>
      </c>
      <c r="I120" s="19">
        <v>8900</v>
      </c>
      <c r="J120" s="678">
        <f t="shared" si="13"/>
        <v>53.255146002872188</v>
      </c>
      <c r="K120" s="19">
        <v>61</v>
      </c>
      <c r="L120" s="678">
        <f t="shared" si="14"/>
        <v>0.365007180469124</v>
      </c>
      <c r="M120" s="19">
        <v>1324</v>
      </c>
      <c r="N120" s="678">
        <f t="shared" si="15"/>
        <v>7.9224509334609863</v>
      </c>
      <c r="O120" s="19">
        <v>111</v>
      </c>
      <c r="P120" s="678">
        <f t="shared" si="16"/>
        <v>0.66419339396840593</v>
      </c>
      <c r="Q120" s="19">
        <v>1286</v>
      </c>
      <c r="R120" s="18">
        <f t="shared" si="17"/>
        <v>7.6950694112015317</v>
      </c>
    </row>
    <row r="121" spans="1:18" ht="14.45" customHeight="1">
      <c r="A121" s="204" t="s">
        <v>95</v>
      </c>
      <c r="B121" s="12">
        <v>6544</v>
      </c>
      <c r="C121" s="22">
        <v>2048</v>
      </c>
      <c r="D121" s="677">
        <f t="shared" si="10"/>
        <v>31.295843520782395</v>
      </c>
      <c r="E121" s="22">
        <v>4496</v>
      </c>
      <c r="F121" s="677">
        <f t="shared" si="11"/>
        <v>68.704156479217602</v>
      </c>
      <c r="G121" s="22">
        <v>700</v>
      </c>
      <c r="H121" s="677">
        <f t="shared" si="12"/>
        <v>15.569395017793594</v>
      </c>
      <c r="I121" s="22">
        <v>2774</v>
      </c>
      <c r="J121" s="677">
        <f t="shared" si="13"/>
        <v>61.69928825622776</v>
      </c>
      <c r="K121" s="22">
        <v>375</v>
      </c>
      <c r="L121" s="677">
        <f t="shared" si="14"/>
        <v>8.3407473309608537</v>
      </c>
      <c r="M121" s="22">
        <v>394</v>
      </c>
      <c r="N121" s="677">
        <f t="shared" si="15"/>
        <v>8.7633451957295367</v>
      </c>
      <c r="O121" s="22">
        <v>0</v>
      </c>
      <c r="P121" s="677">
        <f t="shared" si="16"/>
        <v>0</v>
      </c>
      <c r="Q121" s="22">
        <v>253</v>
      </c>
      <c r="R121" s="21">
        <f t="shared" si="17"/>
        <v>5.6272241992882561</v>
      </c>
    </row>
    <row r="122" spans="1:18" ht="14.45" customHeight="1">
      <c r="A122" s="205" t="s">
        <v>96</v>
      </c>
      <c r="B122" s="13">
        <v>28820</v>
      </c>
      <c r="C122" s="19">
        <v>10653</v>
      </c>
      <c r="D122" s="678">
        <f t="shared" si="10"/>
        <v>36.96391394864677</v>
      </c>
      <c r="E122" s="19">
        <v>18167</v>
      </c>
      <c r="F122" s="678">
        <f t="shared" si="11"/>
        <v>63.036086051353223</v>
      </c>
      <c r="G122" s="19">
        <v>3029</v>
      </c>
      <c r="H122" s="678">
        <f t="shared" si="12"/>
        <v>16.673088567182255</v>
      </c>
      <c r="I122" s="19">
        <v>465</v>
      </c>
      <c r="J122" s="678">
        <f t="shared" si="13"/>
        <v>2.5595860626410527</v>
      </c>
      <c r="K122" s="19">
        <v>2327</v>
      </c>
      <c r="L122" s="678">
        <f t="shared" si="14"/>
        <v>12.808939285517699</v>
      </c>
      <c r="M122" s="19">
        <v>5816</v>
      </c>
      <c r="N122" s="678">
        <f t="shared" si="15"/>
        <v>32.014091484559913</v>
      </c>
      <c r="O122" s="19">
        <v>1572</v>
      </c>
      <c r="P122" s="678">
        <f t="shared" si="16"/>
        <v>8.6530522375736219</v>
      </c>
      <c r="Q122" s="19">
        <v>4958</v>
      </c>
      <c r="R122" s="18">
        <f t="shared" si="17"/>
        <v>27.291242362525459</v>
      </c>
    </row>
    <row r="123" spans="1:18" ht="14.45" customHeight="1">
      <c r="A123" s="204" t="s">
        <v>97</v>
      </c>
      <c r="B123" s="12">
        <v>15985</v>
      </c>
      <c r="C123" s="22">
        <v>8067</v>
      </c>
      <c r="D123" s="677">
        <f t="shared" si="10"/>
        <v>50.466061933062242</v>
      </c>
      <c r="E123" s="22">
        <v>7918</v>
      </c>
      <c r="F123" s="677">
        <f t="shared" si="11"/>
        <v>49.533938066937758</v>
      </c>
      <c r="G123" s="22">
        <v>1624</v>
      </c>
      <c r="H123" s="677">
        <f t="shared" si="12"/>
        <v>20.51022985602425</v>
      </c>
      <c r="I123" s="22">
        <v>319</v>
      </c>
      <c r="J123" s="677">
        <f t="shared" si="13"/>
        <v>4.0287951502904775</v>
      </c>
      <c r="K123" s="22">
        <v>816</v>
      </c>
      <c r="L123" s="677">
        <f t="shared" si="14"/>
        <v>10.305632735539277</v>
      </c>
      <c r="M123" s="22">
        <v>2622</v>
      </c>
      <c r="N123" s="677">
        <f t="shared" si="15"/>
        <v>33.114422834049002</v>
      </c>
      <c r="O123" s="22">
        <v>338</v>
      </c>
      <c r="P123" s="677">
        <f t="shared" si="16"/>
        <v>4.2687547360444551</v>
      </c>
      <c r="Q123" s="22">
        <v>2199</v>
      </c>
      <c r="R123" s="21">
        <f t="shared" si="17"/>
        <v>27.772164688052538</v>
      </c>
    </row>
    <row r="124" spans="1:18" ht="14.45" customHeight="1">
      <c r="A124" s="205" t="s">
        <v>98</v>
      </c>
      <c r="B124" s="13">
        <v>20289</v>
      </c>
      <c r="C124" s="19">
        <v>5122</v>
      </c>
      <c r="D124" s="678">
        <f t="shared" si="10"/>
        <v>25.245206762284983</v>
      </c>
      <c r="E124" s="19">
        <v>15167</v>
      </c>
      <c r="F124" s="678">
        <f t="shared" si="11"/>
        <v>74.75479323771502</v>
      </c>
      <c r="G124" s="19">
        <v>6893</v>
      </c>
      <c r="H124" s="678">
        <f t="shared" si="12"/>
        <v>45.44735280543285</v>
      </c>
      <c r="I124" s="19">
        <v>326</v>
      </c>
      <c r="J124" s="678">
        <f t="shared" si="13"/>
        <v>2.1494033098173668</v>
      </c>
      <c r="K124" s="19">
        <v>1286</v>
      </c>
      <c r="L124" s="678">
        <f t="shared" si="14"/>
        <v>8.4789345289114522</v>
      </c>
      <c r="M124" s="19">
        <v>2330</v>
      </c>
      <c r="N124" s="678">
        <f t="shared" si="15"/>
        <v>15.362299729676272</v>
      </c>
      <c r="O124" s="19">
        <v>1161</v>
      </c>
      <c r="P124" s="678">
        <f t="shared" si="16"/>
        <v>7.6547768180919098</v>
      </c>
      <c r="Q124" s="19">
        <v>3171</v>
      </c>
      <c r="R124" s="18">
        <f t="shared" si="17"/>
        <v>20.907232808070152</v>
      </c>
    </row>
    <row r="125" spans="1:18" ht="14.45" customHeight="1" thickBot="1">
      <c r="A125" s="206" t="s">
        <v>99</v>
      </c>
      <c r="B125" s="12">
        <v>15415</v>
      </c>
      <c r="C125" s="22">
        <v>5205</v>
      </c>
      <c r="D125" s="677">
        <f t="shared" si="10"/>
        <v>33.765812520272462</v>
      </c>
      <c r="E125" s="22">
        <v>10210</v>
      </c>
      <c r="F125" s="677">
        <f t="shared" si="11"/>
        <v>66.234187479727538</v>
      </c>
      <c r="G125" s="22">
        <v>2270</v>
      </c>
      <c r="H125" s="677">
        <f t="shared" si="12"/>
        <v>22.233104799216456</v>
      </c>
      <c r="I125" s="22">
        <v>763</v>
      </c>
      <c r="J125" s="677">
        <f t="shared" si="13"/>
        <v>7.4730656219392744</v>
      </c>
      <c r="K125" s="22">
        <v>2337</v>
      </c>
      <c r="L125" s="677">
        <f t="shared" si="14"/>
        <v>22.889324191968658</v>
      </c>
      <c r="M125" s="22">
        <v>2985</v>
      </c>
      <c r="N125" s="677">
        <f t="shared" si="15"/>
        <v>29.236043095004899</v>
      </c>
      <c r="O125" s="22">
        <v>916</v>
      </c>
      <c r="P125" s="677">
        <f t="shared" si="16"/>
        <v>8.9715964740450538</v>
      </c>
      <c r="Q125" s="22">
        <v>939</v>
      </c>
      <c r="R125" s="21">
        <f t="shared" si="17"/>
        <v>9.1968658178256604</v>
      </c>
    </row>
    <row r="126" spans="1:18" ht="14.45" customHeight="1">
      <c r="A126" s="166" t="s">
        <v>100</v>
      </c>
      <c r="B126" s="15">
        <v>488576</v>
      </c>
      <c r="C126" s="70">
        <v>160763</v>
      </c>
      <c r="D126" s="679">
        <f t="shared" si="10"/>
        <v>32.904399724914853</v>
      </c>
      <c r="E126" s="70">
        <v>327813</v>
      </c>
      <c r="F126" s="679">
        <f t="shared" si="11"/>
        <v>67.095600275085147</v>
      </c>
      <c r="G126" s="70">
        <v>84970</v>
      </c>
      <c r="H126" s="679">
        <f t="shared" si="12"/>
        <v>25.920265517230863</v>
      </c>
      <c r="I126" s="70">
        <v>106468</v>
      </c>
      <c r="J126" s="679">
        <f t="shared" si="13"/>
        <v>32.478272673749977</v>
      </c>
      <c r="K126" s="70">
        <v>21181</v>
      </c>
      <c r="L126" s="679">
        <f t="shared" si="14"/>
        <v>6.4613056834231717</v>
      </c>
      <c r="M126" s="70">
        <v>34243</v>
      </c>
      <c r="N126" s="679">
        <f t="shared" si="15"/>
        <v>10.445894458120941</v>
      </c>
      <c r="O126" s="70">
        <v>14419</v>
      </c>
      <c r="P126" s="679">
        <f t="shared" si="16"/>
        <v>4.3985442920201461</v>
      </c>
      <c r="Q126" s="70">
        <v>66532</v>
      </c>
      <c r="R126" s="24">
        <f t="shared" si="17"/>
        <v>20.29571737545491</v>
      </c>
    </row>
    <row r="127" spans="1:18" ht="14.45" customHeight="1">
      <c r="A127" s="166" t="s">
        <v>101</v>
      </c>
      <c r="B127" s="16">
        <v>121124</v>
      </c>
      <c r="C127" s="27">
        <v>40410</v>
      </c>
      <c r="D127" s="680">
        <f t="shared" si="10"/>
        <v>33.362504540801162</v>
      </c>
      <c r="E127" s="27">
        <v>80714</v>
      </c>
      <c r="F127" s="680">
        <f t="shared" si="11"/>
        <v>66.637495459198831</v>
      </c>
      <c r="G127" s="27">
        <v>13053</v>
      </c>
      <c r="H127" s="680">
        <f t="shared" si="12"/>
        <v>16.17191565279877</v>
      </c>
      <c r="I127" s="27">
        <v>2544</v>
      </c>
      <c r="J127" s="680">
        <f t="shared" si="13"/>
        <v>3.1518695641400503</v>
      </c>
      <c r="K127" s="27">
        <v>8693</v>
      </c>
      <c r="L127" s="680">
        <f t="shared" si="14"/>
        <v>10.770126619917239</v>
      </c>
      <c r="M127" s="27">
        <v>25547</v>
      </c>
      <c r="N127" s="680">
        <f t="shared" si="15"/>
        <v>31.651262482345071</v>
      </c>
      <c r="O127" s="27">
        <v>4751</v>
      </c>
      <c r="P127" s="680">
        <f t="shared" si="16"/>
        <v>5.8862155264266418</v>
      </c>
      <c r="Q127" s="27">
        <v>26126</v>
      </c>
      <c r="R127" s="26">
        <f t="shared" si="17"/>
        <v>32.368610154372227</v>
      </c>
    </row>
    <row r="128" spans="1:18" ht="14.45" customHeight="1">
      <c r="A128" s="167" t="s">
        <v>102</v>
      </c>
      <c r="B128" s="156">
        <v>609700</v>
      </c>
      <c r="C128" s="799">
        <v>201173</v>
      </c>
      <c r="D128" s="681">
        <f t="shared" si="10"/>
        <v>32.995407577497133</v>
      </c>
      <c r="E128" s="219">
        <v>408527</v>
      </c>
      <c r="F128" s="681">
        <f t="shared" si="11"/>
        <v>67.004592422502867</v>
      </c>
      <c r="G128" s="219">
        <v>98023</v>
      </c>
      <c r="H128" s="681">
        <f t="shared" si="12"/>
        <v>23.994252521865139</v>
      </c>
      <c r="I128" s="219">
        <v>109012</v>
      </c>
      <c r="J128" s="681">
        <f t="shared" si="13"/>
        <v>26.684160410450225</v>
      </c>
      <c r="K128" s="219">
        <v>29874</v>
      </c>
      <c r="L128" s="681">
        <f t="shared" si="14"/>
        <v>7.3126133646001357</v>
      </c>
      <c r="M128" s="219">
        <v>59790</v>
      </c>
      <c r="N128" s="681">
        <f t="shared" si="15"/>
        <v>14.635507567431283</v>
      </c>
      <c r="O128" s="219">
        <v>19170</v>
      </c>
      <c r="P128" s="681">
        <f t="shared" si="16"/>
        <v>4.6924683068683342</v>
      </c>
      <c r="Q128" s="219">
        <v>92658</v>
      </c>
      <c r="R128" s="207">
        <f t="shared" si="17"/>
        <v>22.680997828784879</v>
      </c>
    </row>
    <row r="129" spans="1:18" ht="14.45" customHeight="1">
      <c r="A129" s="1150" t="s">
        <v>732</v>
      </c>
      <c r="B129" s="1150"/>
      <c r="C129" s="1150"/>
      <c r="D129" s="1150"/>
      <c r="E129" s="1150"/>
      <c r="F129" s="1150"/>
      <c r="G129" s="1150"/>
      <c r="H129" s="1150"/>
      <c r="I129" s="1150"/>
      <c r="J129" s="1150"/>
      <c r="K129" s="1150"/>
      <c r="L129" s="1150"/>
      <c r="M129" s="1150"/>
      <c r="N129" s="1150"/>
      <c r="O129" s="1150"/>
      <c r="P129" s="1150"/>
      <c r="Q129" s="1150"/>
      <c r="R129" s="1150"/>
    </row>
    <row r="130" spans="1:18" ht="14.45" customHeight="1">
      <c r="A130" s="1107" t="s">
        <v>726</v>
      </c>
      <c r="B130" s="1115"/>
      <c r="C130" s="1115"/>
      <c r="D130" s="1115"/>
      <c r="E130" s="1115"/>
      <c r="F130" s="1115"/>
      <c r="G130" s="1115"/>
      <c r="H130" s="1115"/>
      <c r="I130" s="1115"/>
      <c r="J130" s="1115"/>
      <c r="K130" s="1115"/>
      <c r="L130" s="1115"/>
      <c r="M130" s="1115"/>
      <c r="N130" s="1115"/>
      <c r="O130" s="1115"/>
      <c r="P130" s="1115"/>
      <c r="Q130" s="1115"/>
      <c r="R130" s="1115"/>
    </row>
  </sheetData>
  <mergeCells count="65">
    <mergeCell ref="A64:F64"/>
    <mergeCell ref="A31:F31"/>
    <mergeCell ref="A129:R129"/>
    <mergeCell ref="A97:R97"/>
    <mergeCell ref="A3:F3"/>
    <mergeCell ref="A5:F5"/>
    <mergeCell ref="A6:A11"/>
    <mergeCell ref="B6:F6"/>
    <mergeCell ref="B7:B10"/>
    <mergeCell ref="C7:F7"/>
    <mergeCell ref="C8:D10"/>
    <mergeCell ref="E8:F10"/>
    <mergeCell ref="B11:C11"/>
    <mergeCell ref="A32:F32"/>
    <mergeCell ref="A34:F34"/>
    <mergeCell ref="A36:F36"/>
    <mergeCell ref="A38:F38"/>
    <mergeCell ref="A39:A44"/>
    <mergeCell ref="B39:F39"/>
    <mergeCell ref="B40:B43"/>
    <mergeCell ref="C40:F40"/>
    <mergeCell ref="C41:D43"/>
    <mergeCell ref="E41:F43"/>
    <mergeCell ref="B44:C44"/>
    <mergeCell ref="A65:F65"/>
    <mergeCell ref="A67:F67"/>
    <mergeCell ref="A69:R69"/>
    <mergeCell ref="A71:R71"/>
    <mergeCell ref="E74:R74"/>
    <mergeCell ref="A72:A77"/>
    <mergeCell ref="B72:R72"/>
    <mergeCell ref="B73:B76"/>
    <mergeCell ref="C73:R73"/>
    <mergeCell ref="C74:D76"/>
    <mergeCell ref="E75:F76"/>
    <mergeCell ref="G75:R75"/>
    <mergeCell ref="G76:H76"/>
    <mergeCell ref="I76:J76"/>
    <mergeCell ref="K76:L76"/>
    <mergeCell ref="M76:N76"/>
    <mergeCell ref="O76:P76"/>
    <mergeCell ref="Q76:R76"/>
    <mergeCell ref="A104:A109"/>
    <mergeCell ref="B104:R104"/>
    <mergeCell ref="B105:B108"/>
    <mergeCell ref="C105:R105"/>
    <mergeCell ref="C106:D108"/>
    <mergeCell ref="E106:R106"/>
    <mergeCell ref="B109:C109"/>
    <mergeCell ref="A33:F33"/>
    <mergeCell ref="A66:F66"/>
    <mergeCell ref="A98:R98"/>
    <mergeCell ref="A130:R130"/>
    <mergeCell ref="E107:F108"/>
    <mergeCell ref="G107:R107"/>
    <mergeCell ref="G108:H108"/>
    <mergeCell ref="I108:J108"/>
    <mergeCell ref="K108:L108"/>
    <mergeCell ref="M108:N108"/>
    <mergeCell ref="O108:P108"/>
    <mergeCell ref="Q108:R108"/>
    <mergeCell ref="B77:C77"/>
    <mergeCell ref="A99:R99"/>
    <mergeCell ref="A101:R101"/>
    <mergeCell ref="A103:R103"/>
  </mergeCells>
  <hyperlinks>
    <hyperlink ref="A1" location="Inhalt!A1" display="Zurück zum Inhalt" xr:uid="{00000000-0004-0000-0600-000000000000}"/>
  </hyperlinks>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R83"/>
  <sheetViews>
    <sheetView zoomScale="80" zoomScaleNormal="80" workbookViewId="0">
      <pane xSplit="1" topLeftCell="B1" activePane="topRight" state="frozen"/>
      <selection pane="topRight"/>
    </sheetView>
  </sheetViews>
  <sheetFormatPr baseColWidth="10" defaultColWidth="11.125" defaultRowHeight="14.45" customHeight="1"/>
  <cols>
    <col min="1" max="1" width="23.5" style="583" customWidth="1"/>
    <col min="2" max="7" width="11.125" style="583" customWidth="1"/>
    <col min="8" max="16384" width="11.125" style="583"/>
  </cols>
  <sheetData>
    <row r="1" spans="1:18" ht="14.45" customHeight="1">
      <c r="A1" s="488" t="s">
        <v>688</v>
      </c>
      <c r="B1" s="143"/>
    </row>
    <row r="3" spans="1:18" ht="45" customHeight="1">
      <c r="A3" s="1120" t="s">
        <v>733</v>
      </c>
      <c r="B3" s="1120"/>
      <c r="C3" s="1120"/>
      <c r="D3" s="1120"/>
      <c r="E3" s="1120"/>
      <c r="F3" s="1120"/>
      <c r="G3" s="1120"/>
      <c r="H3" s="590"/>
      <c r="I3" s="590"/>
      <c r="J3" s="590"/>
      <c r="K3" s="590"/>
      <c r="L3" s="590"/>
      <c r="M3" s="590"/>
      <c r="N3" s="590"/>
      <c r="O3" s="590"/>
      <c r="P3" s="590"/>
      <c r="Q3" s="590"/>
      <c r="R3" s="590"/>
    </row>
    <row r="4" spans="1:18" ht="14.45" customHeight="1">
      <c r="A4" s="1122" t="s">
        <v>572</v>
      </c>
      <c r="B4" s="1099" t="s">
        <v>569</v>
      </c>
      <c r="C4" s="1138"/>
      <c r="D4" s="1138"/>
      <c r="E4" s="1138"/>
      <c r="F4" s="1138"/>
      <c r="G4" s="1139"/>
      <c r="H4" s="220"/>
    </row>
    <row r="5" spans="1:18" ht="14.45" customHeight="1">
      <c r="A5" s="1154"/>
      <c r="B5" s="1142" t="s">
        <v>102</v>
      </c>
      <c r="C5" s="1143"/>
      <c r="D5" s="1155" t="s">
        <v>100</v>
      </c>
      <c r="E5" s="1155"/>
      <c r="F5" s="1099" t="s">
        <v>101</v>
      </c>
      <c r="G5" s="1139"/>
      <c r="H5" s="220"/>
    </row>
    <row r="6" spans="1:18" ht="14.45" customHeight="1" thickBot="1">
      <c r="A6" s="1154"/>
      <c r="B6" s="964" t="s">
        <v>570</v>
      </c>
      <c r="C6" s="739" t="s">
        <v>571</v>
      </c>
      <c r="D6" s="965" t="s">
        <v>570</v>
      </c>
      <c r="E6" s="739" t="s">
        <v>571</v>
      </c>
      <c r="F6" s="966" t="s">
        <v>570</v>
      </c>
      <c r="G6" s="967" t="s">
        <v>571</v>
      </c>
      <c r="H6" s="220"/>
    </row>
    <row r="7" spans="1:18" ht="14.45" customHeight="1">
      <c r="A7" s="460">
        <v>2020</v>
      </c>
      <c r="B7" s="65">
        <v>35600</v>
      </c>
      <c r="C7" s="107">
        <v>42700</v>
      </c>
      <c r="D7" s="65">
        <v>33300</v>
      </c>
      <c r="E7" s="107">
        <v>38700</v>
      </c>
      <c r="F7" s="65">
        <v>2300</v>
      </c>
      <c r="G7" s="107">
        <v>4000</v>
      </c>
      <c r="H7" s="220"/>
      <c r="I7" s="466"/>
      <c r="J7" s="466"/>
      <c r="K7" s="466"/>
      <c r="L7" s="466"/>
      <c r="M7" s="466"/>
      <c r="N7" s="466"/>
    </row>
    <row r="8" spans="1:18" ht="14.45" customHeight="1">
      <c r="A8" s="461">
        <v>2021</v>
      </c>
      <c r="B8" s="66">
        <v>68500</v>
      </c>
      <c r="C8" s="20">
        <v>82900</v>
      </c>
      <c r="D8" s="66">
        <v>63500</v>
      </c>
      <c r="E8" s="20">
        <v>74400</v>
      </c>
      <c r="F8" s="66">
        <v>5000</v>
      </c>
      <c r="G8" s="20">
        <v>8500</v>
      </c>
      <c r="H8" s="220"/>
      <c r="I8" s="466"/>
      <c r="J8" s="466"/>
      <c r="K8" s="466"/>
      <c r="L8" s="466"/>
      <c r="M8" s="466"/>
      <c r="N8" s="466"/>
    </row>
    <row r="9" spans="1:18" ht="14.45" customHeight="1">
      <c r="A9" s="462">
        <v>2022</v>
      </c>
      <c r="B9" s="67">
        <v>99600</v>
      </c>
      <c r="C9" s="469">
        <v>121400</v>
      </c>
      <c r="D9" s="67">
        <v>91900</v>
      </c>
      <c r="E9" s="469">
        <v>108400</v>
      </c>
      <c r="F9" s="67">
        <v>7700</v>
      </c>
      <c r="G9" s="17">
        <v>13000</v>
      </c>
      <c r="H9" s="220"/>
      <c r="I9" s="466"/>
      <c r="J9" s="466"/>
      <c r="K9" s="466"/>
      <c r="L9" s="466"/>
      <c r="M9" s="466"/>
      <c r="N9" s="466"/>
    </row>
    <row r="10" spans="1:18" ht="14.45" customHeight="1">
      <c r="A10" s="461">
        <v>2023</v>
      </c>
      <c r="B10" s="66">
        <v>127200</v>
      </c>
      <c r="C10" s="20">
        <v>156300</v>
      </c>
      <c r="D10" s="66">
        <v>117300</v>
      </c>
      <c r="E10" s="20">
        <v>139300</v>
      </c>
      <c r="F10" s="66">
        <v>9900</v>
      </c>
      <c r="G10" s="35">
        <v>17000</v>
      </c>
      <c r="H10" s="220"/>
      <c r="I10" s="466"/>
      <c r="J10" s="466"/>
      <c r="K10" s="466"/>
      <c r="L10" s="466"/>
      <c r="M10" s="466"/>
      <c r="N10" s="466"/>
    </row>
    <row r="11" spans="1:18" ht="14.45" customHeight="1">
      <c r="A11" s="462">
        <v>2024</v>
      </c>
      <c r="B11" s="67">
        <v>152300</v>
      </c>
      <c r="C11" s="469">
        <v>188500</v>
      </c>
      <c r="D11" s="67">
        <v>141000</v>
      </c>
      <c r="E11" s="469">
        <v>168400</v>
      </c>
      <c r="F11" s="67">
        <v>11300</v>
      </c>
      <c r="G11" s="39">
        <v>20100</v>
      </c>
      <c r="H11" s="220"/>
      <c r="I11" s="466"/>
      <c r="J11" s="466"/>
      <c r="K11" s="466"/>
      <c r="L11" s="466"/>
      <c r="M11" s="466"/>
      <c r="N11" s="466"/>
    </row>
    <row r="12" spans="1:18" ht="14.45" customHeight="1">
      <c r="A12" s="461">
        <v>2025</v>
      </c>
      <c r="B12" s="66">
        <v>177000</v>
      </c>
      <c r="C12" s="20">
        <v>220300</v>
      </c>
      <c r="D12" s="66">
        <v>164200</v>
      </c>
      <c r="E12" s="20">
        <v>197100</v>
      </c>
      <c r="F12" s="66">
        <v>12800</v>
      </c>
      <c r="G12" s="35">
        <v>23200</v>
      </c>
      <c r="H12" s="220"/>
      <c r="I12" s="466"/>
      <c r="J12" s="466"/>
      <c r="K12" s="466"/>
      <c r="L12" s="466"/>
      <c r="M12" s="466"/>
      <c r="N12" s="466"/>
    </row>
    <row r="13" spans="1:18" ht="14.45" customHeight="1">
      <c r="A13" s="462">
        <v>2026</v>
      </c>
      <c r="B13" s="67">
        <v>188200</v>
      </c>
      <c r="C13" s="469">
        <v>231400</v>
      </c>
      <c r="D13" s="67">
        <v>173200</v>
      </c>
      <c r="E13" s="469">
        <v>206000</v>
      </c>
      <c r="F13" s="67">
        <v>15000</v>
      </c>
      <c r="G13" s="39">
        <v>25400</v>
      </c>
      <c r="H13" s="220"/>
      <c r="I13" s="466"/>
      <c r="J13" s="466"/>
      <c r="K13" s="466"/>
      <c r="L13" s="466"/>
      <c r="M13" s="466"/>
      <c r="N13" s="466"/>
    </row>
    <row r="14" spans="1:18" ht="14.45" customHeight="1">
      <c r="A14" s="461">
        <v>2027</v>
      </c>
      <c r="B14" s="66">
        <v>197700</v>
      </c>
      <c r="C14" s="20">
        <v>240500</v>
      </c>
      <c r="D14" s="66">
        <v>181200</v>
      </c>
      <c r="E14" s="20">
        <v>213800</v>
      </c>
      <c r="F14" s="66">
        <v>16500</v>
      </c>
      <c r="G14" s="35">
        <v>26700</v>
      </c>
      <c r="H14" s="220"/>
      <c r="I14" s="466"/>
      <c r="J14" s="466"/>
      <c r="K14" s="466"/>
      <c r="L14" s="466"/>
      <c r="M14" s="466"/>
      <c r="N14" s="466"/>
    </row>
    <row r="15" spans="1:18" ht="14.45" customHeight="1">
      <c r="A15" s="462">
        <v>2028</v>
      </c>
      <c r="B15" s="67">
        <v>206800</v>
      </c>
      <c r="C15" s="469">
        <v>249300</v>
      </c>
      <c r="D15" s="67">
        <v>188800</v>
      </c>
      <c r="E15" s="469">
        <v>221300</v>
      </c>
      <c r="F15" s="67">
        <v>18000</v>
      </c>
      <c r="G15" s="39">
        <v>28000</v>
      </c>
      <c r="H15" s="220"/>
      <c r="I15" s="466"/>
      <c r="J15" s="466"/>
      <c r="K15" s="466"/>
      <c r="L15" s="466"/>
      <c r="M15" s="466"/>
      <c r="N15" s="466"/>
    </row>
    <row r="16" spans="1:18" ht="14.45" customHeight="1">
      <c r="A16" s="468">
        <v>2029</v>
      </c>
      <c r="B16" s="66">
        <v>216000</v>
      </c>
      <c r="C16" s="470">
        <v>258300</v>
      </c>
      <c r="D16" s="66">
        <v>196100</v>
      </c>
      <c r="E16" s="470">
        <v>228400</v>
      </c>
      <c r="F16" s="66">
        <v>19900</v>
      </c>
      <c r="G16" s="35">
        <v>29900</v>
      </c>
      <c r="H16" s="220"/>
      <c r="I16" s="466"/>
      <c r="J16" s="466"/>
      <c r="K16" s="466"/>
      <c r="L16" s="466"/>
      <c r="M16" s="466"/>
      <c r="N16" s="466"/>
    </row>
    <row r="17" spans="1:14" ht="14.45" customHeight="1">
      <c r="A17" s="968">
        <v>2030</v>
      </c>
      <c r="B17" s="969">
        <v>224500</v>
      </c>
      <c r="C17" s="970">
        <v>266300</v>
      </c>
      <c r="D17" s="971">
        <v>202900</v>
      </c>
      <c r="E17" s="970">
        <v>234900</v>
      </c>
      <c r="F17" s="971">
        <v>21600</v>
      </c>
      <c r="G17" s="972">
        <v>31400</v>
      </c>
      <c r="H17" s="220"/>
      <c r="I17" s="466"/>
      <c r="J17" s="466"/>
      <c r="K17" s="466"/>
      <c r="L17" s="466"/>
      <c r="M17" s="466"/>
      <c r="N17" s="466"/>
    </row>
    <row r="18" spans="1:14" ht="52.5" customHeight="1">
      <c r="A18" s="1152" t="s">
        <v>573</v>
      </c>
      <c r="B18" s="1152"/>
      <c r="C18" s="1152"/>
      <c r="D18" s="1152"/>
      <c r="E18" s="1152"/>
      <c r="F18" s="1152"/>
      <c r="G18" s="1152"/>
      <c r="H18" s="220"/>
    </row>
    <row r="19" spans="1:14" ht="67.5" customHeight="1">
      <c r="A19" s="1153" t="s">
        <v>574</v>
      </c>
      <c r="B19" s="1153"/>
      <c r="C19" s="1153"/>
      <c r="D19" s="1153"/>
      <c r="E19" s="1153"/>
      <c r="F19" s="1153"/>
      <c r="G19" s="1153"/>
      <c r="H19" s="220"/>
    </row>
    <row r="20" spans="1:14" ht="37.5" customHeight="1">
      <c r="A20" s="1047" t="s">
        <v>690</v>
      </c>
      <c r="B20" s="1047"/>
      <c r="C20" s="1047"/>
      <c r="D20" s="1047"/>
      <c r="E20" s="1047"/>
      <c r="F20" s="1047"/>
      <c r="G20" s="1047"/>
      <c r="H20" s="220"/>
    </row>
    <row r="21" spans="1:14" ht="14.45" customHeight="1">
      <c r="H21" s="220"/>
    </row>
    <row r="22" spans="1:14" ht="14.45" customHeight="1">
      <c r="A22" s="221"/>
      <c r="B22" s="221"/>
      <c r="C22" s="221"/>
      <c r="D22" s="221"/>
      <c r="E22" s="221"/>
      <c r="F22" s="221"/>
      <c r="G22" s="221"/>
    </row>
    <row r="23" spans="1:14" ht="14.45" customHeight="1">
      <c r="A23" s="5"/>
      <c r="B23" s="5"/>
      <c r="C23" s="5"/>
      <c r="D23" s="5"/>
      <c r="E23" s="5"/>
      <c r="F23" s="5"/>
      <c r="G23" s="5"/>
      <c r="H23" s="220"/>
      <c r="I23" s="220"/>
      <c r="J23" s="220"/>
      <c r="K23" s="220"/>
    </row>
    <row r="24" spans="1:14" ht="14.45" customHeight="1">
      <c r="A24" s="222"/>
      <c r="B24" s="220"/>
      <c r="C24" s="220"/>
      <c r="D24" s="220"/>
      <c r="E24" s="220"/>
      <c r="F24" s="220"/>
      <c r="G24" s="220"/>
      <c r="H24" s="220"/>
      <c r="I24" s="220"/>
      <c r="J24" s="220"/>
      <c r="K24" s="220"/>
    </row>
    <row r="25" spans="1:14" ht="14.45" customHeight="1">
      <c r="A25" s="223"/>
      <c r="B25" s="220"/>
      <c r="C25" s="220"/>
      <c r="D25" s="220"/>
      <c r="E25" s="220"/>
      <c r="F25" s="220"/>
      <c r="G25" s="220"/>
      <c r="H25" s="220"/>
      <c r="I25" s="220"/>
      <c r="J25" s="220"/>
      <c r="K25" s="220"/>
    </row>
    <row r="26" spans="1:14" ht="14.45" customHeight="1">
      <c r="A26" s="223"/>
      <c r="B26" s="220"/>
      <c r="C26" s="220"/>
      <c r="D26" s="220"/>
      <c r="E26" s="220"/>
      <c r="F26" s="220"/>
      <c r="G26" s="220"/>
      <c r="H26" s="220"/>
      <c r="I26" s="220"/>
      <c r="J26" s="220"/>
      <c r="K26" s="220"/>
    </row>
    <row r="27" spans="1:14" ht="14.45" customHeight="1">
      <c r="A27" s="5"/>
      <c r="B27" s="5"/>
      <c r="C27" s="5"/>
      <c r="D27" s="5"/>
      <c r="E27" s="5"/>
      <c r="F27" s="5"/>
      <c r="G27" s="5"/>
      <c r="H27" s="220"/>
      <c r="I27" s="220"/>
      <c r="J27" s="220"/>
      <c r="K27" s="220"/>
    </row>
    <row r="28" spans="1:14" ht="14.45" customHeight="1">
      <c r="A28" s="224"/>
      <c r="B28" s="220"/>
      <c r="C28" s="220"/>
      <c r="D28" s="220"/>
      <c r="E28" s="220"/>
      <c r="F28" s="220"/>
      <c r="G28" s="220"/>
      <c r="H28" s="220"/>
      <c r="I28" s="220"/>
      <c r="J28" s="220"/>
      <c r="K28" s="220"/>
    </row>
    <row r="29" spans="1:14" ht="14.45" customHeight="1">
      <c r="A29" s="225"/>
      <c r="B29" s="220"/>
      <c r="C29" s="220"/>
      <c r="D29" s="220"/>
      <c r="E29" s="220"/>
      <c r="F29" s="220"/>
      <c r="G29" s="220"/>
      <c r="H29" s="220"/>
      <c r="I29" s="220"/>
      <c r="J29" s="220"/>
      <c r="K29" s="220"/>
    </row>
    <row r="30" spans="1:14" ht="14.45" customHeight="1">
      <c r="A30" s="226"/>
      <c r="B30" s="220"/>
      <c r="C30" s="220"/>
      <c r="D30" s="220"/>
      <c r="E30" s="220"/>
      <c r="F30" s="220"/>
      <c r="G30" s="220"/>
      <c r="H30" s="220"/>
      <c r="I30" s="220"/>
      <c r="J30" s="220"/>
      <c r="K30" s="220"/>
    </row>
    <row r="31" spans="1:14" ht="14.45" customHeight="1">
      <c r="A31" s="227"/>
      <c r="B31" s="220"/>
      <c r="C31" s="220"/>
      <c r="D31" s="220"/>
      <c r="E31" s="220"/>
      <c r="F31" s="220"/>
      <c r="G31" s="220"/>
      <c r="H31" s="220"/>
      <c r="I31" s="220"/>
      <c r="J31" s="220"/>
      <c r="K31" s="220"/>
    </row>
    <row r="32" spans="1:14" ht="14.45" customHeight="1">
      <c r="A32" s="228"/>
      <c r="B32" s="220"/>
      <c r="C32" s="220"/>
      <c r="D32" s="220"/>
      <c r="E32" s="220"/>
      <c r="F32" s="220"/>
      <c r="G32" s="220"/>
      <c r="H32" s="220"/>
      <c r="I32" s="220"/>
      <c r="J32" s="220"/>
      <c r="K32" s="220"/>
    </row>
    <row r="33" spans="1:11" ht="14.45" customHeight="1">
      <c r="A33" s="229"/>
      <c r="B33" s="220"/>
      <c r="C33" s="220"/>
      <c r="D33" s="220"/>
      <c r="E33" s="220"/>
      <c r="F33" s="220"/>
      <c r="G33" s="220"/>
      <c r="H33" s="220"/>
      <c r="I33" s="220"/>
      <c r="J33" s="220"/>
      <c r="K33" s="220"/>
    </row>
    <row r="34" spans="1:11" ht="14.45" customHeight="1">
      <c r="A34" s="227"/>
      <c r="B34" s="220"/>
      <c r="C34" s="220"/>
      <c r="D34" s="220"/>
      <c r="E34" s="220"/>
      <c r="F34" s="220"/>
      <c r="G34" s="220"/>
      <c r="H34" s="220"/>
      <c r="I34" s="220"/>
      <c r="J34" s="220"/>
      <c r="K34" s="220"/>
    </row>
    <row r="35" spans="1:11" ht="14.45" customHeight="1">
      <c r="A35" s="228"/>
      <c r="B35" s="220"/>
      <c r="C35" s="220"/>
      <c r="D35" s="220"/>
      <c r="E35" s="220"/>
      <c r="F35" s="220"/>
      <c r="G35" s="220"/>
      <c r="H35" s="220"/>
      <c r="I35" s="220"/>
      <c r="J35" s="220"/>
      <c r="K35" s="220"/>
    </row>
    <row r="36" spans="1:11" ht="14.45" customHeight="1">
      <c r="A36" s="229"/>
      <c r="B36" s="220"/>
      <c r="C36" s="220"/>
      <c r="D36" s="220"/>
      <c r="E36" s="220"/>
      <c r="F36" s="220"/>
      <c r="G36" s="220"/>
      <c r="H36" s="220"/>
      <c r="I36" s="220"/>
      <c r="J36" s="220"/>
      <c r="K36" s="220"/>
    </row>
    <row r="37" spans="1:11" ht="14.45" customHeight="1">
      <c r="A37" s="227"/>
      <c r="B37" s="220"/>
      <c r="C37" s="220"/>
      <c r="D37" s="220"/>
      <c r="E37" s="220"/>
      <c r="F37" s="220"/>
      <c r="G37" s="220"/>
      <c r="H37" s="220"/>
      <c r="I37" s="220"/>
      <c r="J37" s="220"/>
      <c r="K37" s="220"/>
    </row>
    <row r="38" spans="1:11" ht="14.45" customHeight="1">
      <c r="A38" s="228"/>
      <c r="B38" s="220"/>
      <c r="C38" s="220"/>
      <c r="D38" s="220"/>
      <c r="E38" s="220"/>
      <c r="F38" s="220"/>
      <c r="G38" s="220"/>
      <c r="H38" s="220"/>
      <c r="I38" s="220"/>
      <c r="J38" s="220"/>
      <c r="K38" s="220"/>
    </row>
    <row r="39" spans="1:11" ht="14.45" customHeight="1">
      <c r="A39" s="229"/>
      <c r="B39" s="220"/>
      <c r="C39" s="220"/>
      <c r="D39" s="220"/>
      <c r="E39" s="220"/>
      <c r="F39" s="220"/>
      <c r="G39" s="220"/>
      <c r="H39" s="220"/>
      <c r="I39" s="220"/>
      <c r="J39" s="220"/>
      <c r="K39" s="220"/>
    </row>
    <row r="40" spans="1:11" ht="14.45" customHeight="1">
      <c r="A40" s="229"/>
      <c r="B40" s="220"/>
      <c r="C40" s="220"/>
      <c r="D40" s="220"/>
      <c r="E40" s="220"/>
      <c r="F40" s="220"/>
      <c r="G40" s="220"/>
      <c r="H40" s="220"/>
      <c r="I40" s="220"/>
      <c r="J40" s="220"/>
      <c r="K40" s="220"/>
    </row>
    <row r="41" spans="1:11" ht="14.45" customHeight="1">
      <c r="A41" s="229"/>
      <c r="B41" s="220"/>
      <c r="C41" s="220"/>
      <c r="D41" s="220"/>
      <c r="E41" s="220"/>
      <c r="F41" s="220"/>
      <c r="G41" s="220"/>
      <c r="H41" s="220"/>
      <c r="I41" s="220"/>
      <c r="J41" s="220"/>
      <c r="K41" s="220"/>
    </row>
    <row r="42" spans="1:11" ht="14.45" customHeight="1">
      <c r="A42" s="229"/>
      <c r="B42" s="220"/>
      <c r="C42" s="220"/>
      <c r="D42" s="220"/>
      <c r="E42" s="220"/>
      <c r="F42" s="220"/>
      <c r="G42" s="220"/>
      <c r="H42" s="220"/>
      <c r="I42" s="220"/>
      <c r="J42" s="220"/>
      <c r="K42" s="220"/>
    </row>
    <row r="43" spans="1:11" ht="14.45" customHeight="1">
      <c r="A43" s="229"/>
      <c r="B43" s="220"/>
      <c r="C43" s="220"/>
      <c r="D43" s="220"/>
      <c r="E43" s="220"/>
      <c r="F43" s="220"/>
      <c r="G43" s="220"/>
      <c r="H43" s="220"/>
      <c r="I43" s="220"/>
      <c r="J43" s="220"/>
      <c r="K43" s="220"/>
    </row>
    <row r="44" spans="1:11" ht="14.45" customHeight="1">
      <c r="A44" s="229"/>
      <c r="B44" s="220"/>
      <c r="C44" s="220"/>
      <c r="D44" s="220"/>
      <c r="E44" s="220"/>
      <c r="F44" s="220"/>
      <c r="G44" s="220"/>
      <c r="H44" s="220"/>
      <c r="I44" s="220"/>
      <c r="J44" s="220"/>
      <c r="K44" s="220"/>
    </row>
    <row r="45" spans="1:11" ht="14.45" customHeight="1">
      <c r="A45" s="229"/>
      <c r="B45" s="220"/>
      <c r="C45" s="220"/>
      <c r="D45" s="220"/>
      <c r="E45" s="220"/>
      <c r="F45" s="220"/>
      <c r="G45" s="220"/>
      <c r="H45" s="220"/>
      <c r="I45" s="220"/>
      <c r="J45" s="220"/>
      <c r="K45" s="220"/>
    </row>
    <row r="46" spans="1:11" ht="14.45" customHeight="1">
      <c r="A46" s="6"/>
      <c r="B46" s="7"/>
      <c r="C46" s="8"/>
      <c r="D46" s="9"/>
      <c r="E46" s="9"/>
      <c r="F46" s="230"/>
      <c r="G46" s="9"/>
      <c r="H46" s="9"/>
      <c r="I46" s="9"/>
      <c r="J46" s="9"/>
      <c r="K46" s="220"/>
    </row>
    <row r="47" spans="1:11" ht="14.45" customHeight="1">
      <c r="A47" s="231"/>
      <c r="B47" s="232"/>
      <c r="C47" s="233"/>
      <c r="D47" s="9"/>
      <c r="E47" s="9"/>
      <c r="F47" s="9"/>
      <c r="G47" s="9"/>
      <c r="H47" s="9"/>
      <c r="I47" s="9"/>
      <c r="J47" s="9"/>
      <c r="K47" s="220"/>
    </row>
    <row r="48" spans="1:11" ht="14.45" customHeight="1">
      <c r="A48" s="231"/>
      <c r="B48" s="232"/>
      <c r="C48" s="232"/>
      <c r="D48" s="9"/>
      <c r="E48" s="9"/>
      <c r="F48" s="9"/>
      <c r="G48" s="9"/>
      <c r="H48" s="9"/>
      <c r="I48" s="9"/>
      <c r="J48" s="9"/>
      <c r="K48" s="220"/>
    </row>
    <row r="49" spans="1:11" ht="14.45" customHeight="1">
      <c r="A49" s="231"/>
      <c r="B49" s="233"/>
      <c r="C49" s="232"/>
      <c r="D49" s="9"/>
      <c r="E49" s="9"/>
      <c r="F49" s="9"/>
      <c r="G49" s="9"/>
      <c r="H49" s="9"/>
      <c r="I49" s="9"/>
      <c r="J49" s="9"/>
      <c r="K49" s="220"/>
    </row>
    <row r="50" spans="1:11" ht="14.45" customHeight="1">
      <c r="A50" s="231"/>
      <c r="B50" s="234"/>
      <c r="C50" s="7"/>
      <c r="D50" s="9"/>
      <c r="E50" s="9"/>
      <c r="F50" s="9"/>
      <c r="G50" s="9"/>
      <c r="H50" s="9"/>
      <c r="I50" s="9"/>
      <c r="J50" s="9"/>
      <c r="K50" s="220"/>
    </row>
    <row r="51" spans="1:11" ht="14.45" customHeight="1">
      <c r="A51" s="231"/>
      <c r="B51" s="234"/>
      <c r="C51" s="7"/>
      <c r="D51" s="9"/>
      <c r="E51" s="9"/>
      <c r="F51" s="9"/>
      <c r="G51" s="9"/>
      <c r="H51" s="9"/>
      <c r="I51" s="9"/>
      <c r="J51" s="9"/>
      <c r="K51" s="220"/>
    </row>
    <row r="52" spans="1:11" ht="14.45" customHeight="1">
      <c r="A52" s="231"/>
      <c r="B52" s="234"/>
      <c r="C52" s="7"/>
      <c r="D52" s="9"/>
      <c r="E52" s="9"/>
      <c r="F52" s="9"/>
      <c r="G52" s="9"/>
      <c r="H52" s="9"/>
      <c r="I52" s="9"/>
      <c r="J52" s="9"/>
      <c r="K52" s="220"/>
    </row>
    <row r="53" spans="1:11" ht="14.45" customHeight="1">
      <c r="A53" s="231"/>
      <c r="B53" s="234"/>
      <c r="C53" s="7"/>
      <c r="D53" s="9"/>
      <c r="E53" s="9"/>
      <c r="F53" s="9"/>
      <c r="G53" s="9"/>
      <c r="H53" s="9"/>
      <c r="I53" s="9"/>
      <c r="J53" s="9"/>
      <c r="K53" s="220"/>
    </row>
    <row r="54" spans="1:11" ht="14.45" customHeight="1">
      <c r="A54" s="231"/>
      <c r="B54" s="234"/>
      <c r="C54" s="234"/>
      <c r="D54" s="9"/>
      <c r="E54" s="9"/>
      <c r="F54" s="9"/>
      <c r="G54" s="9"/>
      <c r="H54" s="9"/>
      <c r="I54" s="9"/>
      <c r="J54" s="9"/>
      <c r="K54" s="220"/>
    </row>
    <row r="55" spans="1:11" ht="14.45" customHeight="1">
      <c r="A55" s="231"/>
      <c r="B55" s="234"/>
      <c r="C55" s="234"/>
      <c r="D55" s="9"/>
      <c r="E55" s="9"/>
      <c r="F55" s="9"/>
      <c r="G55" s="9"/>
      <c r="H55" s="9"/>
      <c r="I55" s="9"/>
      <c r="J55" s="9"/>
      <c r="K55" s="220"/>
    </row>
    <row r="56" spans="1:11" ht="14.45" customHeight="1">
      <c r="A56" s="235"/>
      <c r="B56" s="234"/>
      <c r="C56" s="234"/>
      <c r="D56" s="9"/>
      <c r="E56" s="9"/>
      <c r="F56" s="9"/>
      <c r="G56" s="9"/>
      <c r="H56" s="9"/>
      <c r="I56" s="9"/>
      <c r="J56" s="9"/>
      <c r="K56" s="220"/>
    </row>
    <row r="57" spans="1:11" ht="14.45" customHeight="1">
      <c r="A57" s="236"/>
      <c r="B57" s="236"/>
      <c r="C57" s="236"/>
      <c r="D57" s="236"/>
      <c r="E57" s="237"/>
      <c r="F57" s="237"/>
      <c r="G57" s="236"/>
      <c r="H57" s="236"/>
      <c r="I57" s="236"/>
      <c r="J57" s="236"/>
      <c r="K57" s="220"/>
    </row>
    <row r="58" spans="1:11" ht="14.45" customHeight="1">
      <c r="A58" s="231"/>
      <c r="B58" s="232"/>
      <c r="C58" s="233"/>
      <c r="D58" s="238"/>
      <c r="E58" s="238"/>
      <c r="F58" s="238"/>
      <c r="G58" s="238"/>
      <c r="H58" s="238"/>
      <c r="I58" s="238"/>
      <c r="J58" s="239"/>
      <c r="K58" s="220"/>
    </row>
    <row r="59" spans="1:11" ht="14.45" customHeight="1">
      <c r="A59" s="231"/>
      <c r="B59" s="9"/>
      <c r="C59" s="232"/>
      <c r="D59" s="238"/>
      <c r="E59" s="238"/>
      <c r="F59" s="238"/>
      <c r="G59" s="238"/>
      <c r="H59" s="238"/>
      <c r="I59" s="238"/>
      <c r="J59" s="239"/>
      <c r="K59" s="220"/>
    </row>
    <row r="60" spans="1:11" ht="14.45" customHeight="1">
      <c r="A60" s="231"/>
      <c r="B60" s="9"/>
      <c r="C60" s="232"/>
      <c r="D60" s="238"/>
      <c r="E60" s="238"/>
      <c r="F60" s="238"/>
      <c r="G60" s="238"/>
      <c r="H60" s="238"/>
      <c r="I60" s="238"/>
      <c r="J60" s="239"/>
      <c r="K60" s="220"/>
    </row>
    <row r="61" spans="1:11" ht="14.45" customHeight="1">
      <c r="A61" s="231"/>
      <c r="B61" s="9"/>
      <c r="C61" s="232"/>
      <c r="D61" s="238"/>
      <c r="E61" s="238"/>
      <c r="F61" s="238"/>
      <c r="G61" s="238"/>
      <c r="H61" s="238"/>
      <c r="I61" s="238"/>
      <c r="J61" s="239"/>
      <c r="K61" s="220"/>
    </row>
    <row r="62" spans="1:11" ht="14.45" customHeight="1">
      <c r="A62" s="231"/>
      <c r="B62" s="9"/>
      <c r="C62" s="232"/>
      <c r="D62" s="238"/>
      <c r="E62" s="238"/>
      <c r="F62" s="238"/>
      <c r="G62" s="238"/>
      <c r="H62" s="238"/>
      <c r="I62" s="238"/>
      <c r="J62" s="239"/>
      <c r="K62" s="220"/>
    </row>
    <row r="63" spans="1:11" ht="14.45" customHeight="1">
      <c r="A63" s="231"/>
      <c r="B63" s="232"/>
      <c r="C63" s="8"/>
      <c r="D63" s="238"/>
      <c r="E63" s="238"/>
      <c r="F63" s="238"/>
      <c r="G63" s="238"/>
      <c r="H63" s="238"/>
      <c r="I63" s="238"/>
      <c r="J63" s="239"/>
      <c r="K63" s="220"/>
    </row>
    <row r="64" spans="1:11" ht="14.45" customHeight="1">
      <c r="A64" s="231"/>
      <c r="B64" s="7"/>
      <c r="C64" s="7"/>
      <c r="D64" s="238"/>
      <c r="E64" s="238"/>
      <c r="F64" s="238"/>
      <c r="G64" s="238"/>
      <c r="H64" s="238"/>
      <c r="I64" s="238"/>
      <c r="J64" s="239"/>
      <c r="K64" s="220"/>
    </row>
    <row r="65" spans="1:11" ht="14.45" customHeight="1">
      <c r="A65" s="231"/>
      <c r="B65" s="234"/>
      <c r="C65" s="7"/>
      <c r="D65" s="238"/>
      <c r="E65" s="238"/>
      <c r="F65" s="238"/>
      <c r="G65" s="238"/>
      <c r="H65" s="238"/>
      <c r="I65" s="238"/>
      <c r="J65" s="239"/>
      <c r="K65" s="220"/>
    </row>
    <row r="66" spans="1:11" ht="14.45" customHeight="1">
      <c r="A66" s="231"/>
      <c r="B66" s="234"/>
      <c r="C66" s="7"/>
      <c r="D66" s="238"/>
      <c r="E66" s="238"/>
      <c r="F66" s="238"/>
      <c r="G66" s="238"/>
      <c r="H66" s="238"/>
      <c r="I66" s="238"/>
      <c r="J66" s="239"/>
      <c r="K66" s="220"/>
    </row>
    <row r="67" spans="1:11" ht="14.45" customHeight="1">
      <c r="A67" s="231"/>
      <c r="B67" s="234"/>
      <c r="C67" s="234"/>
      <c r="D67" s="238"/>
      <c r="E67" s="238"/>
      <c r="F67" s="238"/>
      <c r="G67" s="238"/>
      <c r="H67" s="238"/>
      <c r="I67" s="238"/>
      <c r="J67" s="239"/>
      <c r="K67" s="220"/>
    </row>
    <row r="68" spans="1:11" ht="14.45" customHeight="1">
      <c r="A68" s="240"/>
      <c r="B68" s="241"/>
      <c r="C68" s="241"/>
      <c r="D68" s="242"/>
      <c r="E68" s="242"/>
      <c r="F68" s="242"/>
      <c r="G68" s="242"/>
      <c r="H68" s="242"/>
      <c r="I68" s="242"/>
      <c r="J68" s="243"/>
      <c r="K68" s="220"/>
    </row>
    <row r="69" spans="1:11" ht="14.45" customHeight="1">
      <c r="A69" s="244"/>
      <c r="B69" s="245"/>
      <c r="C69" s="245"/>
      <c r="D69" s="245"/>
      <c r="E69" s="245"/>
      <c r="F69" s="246"/>
      <c r="G69" s="245"/>
      <c r="H69" s="247"/>
      <c r="I69" s="247"/>
      <c r="J69" s="248"/>
      <c r="K69" s="220"/>
    </row>
    <row r="70" spans="1:11" ht="14.45" customHeight="1">
      <c r="A70" s="231"/>
      <c r="B70" s="249"/>
      <c r="C70" s="250"/>
      <c r="D70" s="249"/>
      <c r="E70" s="251"/>
      <c r="F70" s="251"/>
      <c r="G70" s="252"/>
      <c r="H70" s="9"/>
      <c r="I70" s="232"/>
      <c r="J70" s="253"/>
      <c r="K70" s="220"/>
    </row>
    <row r="71" spans="1:11" ht="14.45" customHeight="1">
      <c r="A71" s="231"/>
      <c r="B71" s="249"/>
      <c r="C71" s="249"/>
      <c r="D71" s="249"/>
      <c r="E71" s="238"/>
      <c r="F71" s="251"/>
      <c r="G71" s="252"/>
      <c r="H71" s="9"/>
      <c r="I71" s="232"/>
      <c r="J71" s="253"/>
      <c r="K71" s="220"/>
    </row>
    <row r="72" spans="1:11" ht="14.45" customHeight="1">
      <c r="A72" s="231"/>
      <c r="B72" s="254"/>
      <c r="C72" s="249"/>
      <c r="D72" s="251"/>
      <c r="E72" s="238"/>
      <c r="F72" s="251"/>
      <c r="G72" s="238"/>
      <c r="H72" s="9"/>
      <c r="I72" s="232"/>
      <c r="J72" s="239"/>
      <c r="K72" s="220"/>
    </row>
    <row r="73" spans="1:11" ht="14.45" customHeight="1">
      <c r="A73" s="231"/>
      <c r="B73" s="254"/>
      <c r="C73" s="249"/>
      <c r="D73" s="249"/>
      <c r="E73" s="238"/>
      <c r="F73" s="251"/>
      <c r="G73" s="238"/>
      <c r="H73" s="9"/>
      <c r="I73" s="232"/>
      <c r="J73" s="239"/>
      <c r="K73" s="220"/>
    </row>
    <row r="74" spans="1:11" ht="14.45" customHeight="1">
      <c r="A74" s="231"/>
      <c r="B74" s="254"/>
      <c r="C74" s="249"/>
      <c r="D74" s="249"/>
      <c r="E74" s="238"/>
      <c r="F74" s="251"/>
      <c r="G74" s="238"/>
      <c r="H74" s="9"/>
      <c r="I74" s="232"/>
      <c r="J74" s="239"/>
      <c r="K74" s="220"/>
    </row>
    <row r="75" spans="1:11" ht="14.45" customHeight="1">
      <c r="A75" s="231"/>
      <c r="B75" s="254"/>
      <c r="C75" s="249"/>
      <c r="D75" s="254"/>
      <c r="E75" s="238"/>
      <c r="F75" s="251"/>
      <c r="G75" s="238"/>
      <c r="H75" s="9"/>
      <c r="I75" s="232"/>
      <c r="J75" s="239"/>
      <c r="K75" s="220"/>
    </row>
    <row r="76" spans="1:11" ht="14.45" customHeight="1">
      <c r="A76" s="231"/>
      <c r="B76" s="254"/>
      <c r="C76" s="249"/>
      <c r="D76" s="254"/>
      <c r="E76" s="238"/>
      <c r="F76" s="251"/>
      <c r="G76" s="252"/>
      <c r="H76" s="9"/>
      <c r="I76" s="232"/>
      <c r="J76" s="253"/>
      <c r="K76" s="220"/>
    </row>
    <row r="77" spans="1:11" ht="14.45" customHeight="1">
      <c r="A77" s="231"/>
      <c r="B77" s="254"/>
      <c r="C77" s="249"/>
      <c r="D77" s="254"/>
      <c r="E77" s="238"/>
      <c r="F77" s="251"/>
      <c r="G77" s="249"/>
      <c r="H77" s="9"/>
      <c r="I77" s="232"/>
      <c r="J77" s="255"/>
      <c r="K77" s="220"/>
    </row>
    <row r="78" spans="1:11" ht="14.45" customHeight="1">
      <c r="A78" s="231"/>
      <c r="B78" s="254"/>
      <c r="C78" s="249"/>
      <c r="D78" s="254"/>
      <c r="E78" s="238"/>
      <c r="F78" s="251"/>
      <c r="G78" s="254"/>
      <c r="H78" s="9"/>
      <c r="I78" s="232"/>
      <c r="J78" s="256"/>
      <c r="K78" s="220"/>
    </row>
    <row r="79" spans="1:11" ht="14.45" customHeight="1">
      <c r="A79" s="231"/>
      <c r="B79" s="254"/>
      <c r="C79" s="249"/>
      <c r="D79" s="254"/>
      <c r="E79" s="238"/>
      <c r="F79" s="251"/>
      <c r="G79" s="254"/>
      <c r="H79" s="9"/>
      <c r="I79" s="232"/>
      <c r="J79" s="256"/>
      <c r="K79" s="220"/>
    </row>
    <row r="80" spans="1:11" ht="14.45" customHeight="1">
      <c r="A80" s="257"/>
      <c r="B80" s="258"/>
      <c r="C80" s="259"/>
      <c r="D80" s="258"/>
      <c r="E80" s="260"/>
      <c r="F80" s="261"/>
      <c r="G80" s="258"/>
      <c r="H80" s="262"/>
      <c r="I80" s="263"/>
      <c r="J80" s="264"/>
      <c r="K80" s="220"/>
    </row>
    <row r="81" spans="1:11" ht="14.45" customHeight="1">
      <c r="A81" s="265"/>
      <c r="B81" s="220"/>
      <c r="C81" s="220"/>
      <c r="D81" s="220"/>
      <c r="E81" s="220"/>
      <c r="F81" s="220"/>
      <c r="G81" s="220"/>
      <c r="H81" s="220"/>
      <c r="I81" s="220"/>
      <c r="J81" s="220"/>
      <c r="K81" s="220"/>
    </row>
    <row r="82" spans="1:11" ht="14.45" customHeight="1">
      <c r="A82" s="265"/>
      <c r="B82" s="220"/>
      <c r="C82" s="220"/>
      <c r="D82" s="220"/>
      <c r="E82" s="220"/>
      <c r="F82" s="220"/>
      <c r="G82" s="220"/>
      <c r="H82" s="220"/>
      <c r="I82" s="220"/>
      <c r="J82" s="220"/>
      <c r="K82" s="220"/>
    </row>
    <row r="83" spans="1:11" ht="14.45" customHeight="1">
      <c r="A83" s="266"/>
      <c r="B83" s="220"/>
      <c r="C83" s="220"/>
      <c r="D83" s="220"/>
      <c r="E83" s="220"/>
      <c r="F83" s="220"/>
      <c r="G83" s="220"/>
      <c r="H83" s="220"/>
      <c r="I83" s="220"/>
      <c r="J83" s="220"/>
      <c r="K83" s="220"/>
    </row>
  </sheetData>
  <mergeCells count="9">
    <mergeCell ref="A20:G20"/>
    <mergeCell ref="A18:G18"/>
    <mergeCell ref="A19:G19"/>
    <mergeCell ref="A3:G3"/>
    <mergeCell ref="A4:A6"/>
    <mergeCell ref="B4:G4"/>
    <mergeCell ref="B5:C5"/>
    <mergeCell ref="D5:E5"/>
    <mergeCell ref="F5:G5"/>
  </mergeCells>
  <hyperlinks>
    <hyperlink ref="A1" location="Inhalt!A1" display="Zurück zum Inhalt" xr:uid="{00000000-0004-0000-0700-000000000000}"/>
  </hyperlinks>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dimension ref="A1:AE109"/>
  <sheetViews>
    <sheetView zoomScale="80" zoomScaleNormal="80" workbookViewId="0">
      <pane xSplit="1" topLeftCell="B1" activePane="topRight" state="frozen"/>
      <selection pane="topRight"/>
    </sheetView>
  </sheetViews>
  <sheetFormatPr baseColWidth="10" defaultColWidth="11.125" defaultRowHeight="14.45" customHeight="1"/>
  <cols>
    <col min="1" max="1" width="23.5" style="583" customWidth="1"/>
    <col min="2" max="31" width="11.125" style="583" customWidth="1"/>
    <col min="32" max="16384" width="11.125" style="583"/>
  </cols>
  <sheetData>
    <row r="1" spans="1:31" ht="14.45" customHeight="1">
      <c r="A1" s="488" t="s">
        <v>688</v>
      </c>
    </row>
    <row r="3" spans="1:31" ht="24" customHeight="1">
      <c r="A3" s="1156">
        <v>2022</v>
      </c>
      <c r="B3" s="1156"/>
      <c r="C3" s="1156"/>
      <c r="D3" s="1156"/>
      <c r="E3" s="1156"/>
      <c r="F3" s="1156"/>
      <c r="G3" s="1156"/>
      <c r="H3" s="1156"/>
      <c r="I3" s="1156"/>
      <c r="J3" s="1156"/>
      <c r="K3" s="1156"/>
      <c r="L3" s="1156"/>
      <c r="M3" s="1156"/>
      <c r="N3" s="1156"/>
      <c r="O3" s="1156"/>
      <c r="P3" s="1156"/>
      <c r="Q3" s="1156"/>
      <c r="R3" s="1156"/>
      <c r="S3" s="1156"/>
      <c r="T3" s="1156"/>
      <c r="U3" s="1156"/>
      <c r="V3" s="1156"/>
      <c r="W3" s="1156"/>
      <c r="X3" s="1156"/>
      <c r="Y3" s="1156"/>
      <c r="Z3" s="1156"/>
      <c r="AA3" s="1156"/>
      <c r="AB3" s="1156"/>
      <c r="AC3" s="1156"/>
      <c r="AD3" s="1156"/>
      <c r="AE3" s="1156"/>
    </row>
    <row r="4" spans="1:31" ht="14.45" customHeight="1">
      <c r="A4" s="275"/>
    </row>
    <row r="5" spans="1:31" ht="34.5" customHeight="1">
      <c r="A5" s="1158" t="s">
        <v>715</v>
      </c>
      <c r="B5" s="1158"/>
      <c r="C5" s="1158"/>
      <c r="D5" s="1158"/>
    </row>
    <row r="6" spans="1:31" ht="14.45" customHeight="1" thickBot="1">
      <c r="A6" s="1164" t="s">
        <v>311</v>
      </c>
      <c r="B6" s="1160" t="s">
        <v>526</v>
      </c>
      <c r="C6" s="1160" t="s">
        <v>267</v>
      </c>
      <c r="D6" s="1161" t="s">
        <v>267</v>
      </c>
    </row>
    <row r="7" spans="1:31" ht="14.45" customHeight="1" thickBot="1">
      <c r="A7" s="1165" t="s">
        <v>311</v>
      </c>
      <c r="B7" s="72" t="s">
        <v>112</v>
      </c>
      <c r="C7" s="72" t="s">
        <v>82</v>
      </c>
      <c r="D7" s="72" t="s">
        <v>83</v>
      </c>
    </row>
    <row r="8" spans="1:31" ht="14.45" customHeight="1">
      <c r="A8" s="276" t="s">
        <v>84</v>
      </c>
      <c r="B8" s="304">
        <v>33.307872318319092</v>
      </c>
      <c r="C8" s="305">
        <v>2.4653188974497371</v>
      </c>
      <c r="D8" s="307">
        <v>372</v>
      </c>
    </row>
    <row r="9" spans="1:31" ht="14.45" customHeight="1">
      <c r="A9" s="281" t="s">
        <v>85</v>
      </c>
      <c r="B9" s="309">
        <v>37.444622475756148</v>
      </c>
      <c r="C9" s="310">
        <v>2.7074013329781081</v>
      </c>
      <c r="D9" s="312">
        <v>334</v>
      </c>
    </row>
    <row r="10" spans="1:31" ht="14.45" customHeight="1">
      <c r="A10" s="276" t="s">
        <v>86</v>
      </c>
      <c r="B10" s="304">
        <v>30.477519665268051</v>
      </c>
      <c r="C10" s="305">
        <v>2.5056827221074971</v>
      </c>
      <c r="D10" s="307">
        <v>325</v>
      </c>
    </row>
    <row r="11" spans="1:31" ht="14.45" customHeight="1">
      <c r="A11" s="281" t="s">
        <v>87</v>
      </c>
      <c r="B11" s="309">
        <v>36.034166321968087</v>
      </c>
      <c r="C11" s="310">
        <v>2.720330054206531</v>
      </c>
      <c r="D11" s="312">
        <v>275</v>
      </c>
    </row>
    <row r="12" spans="1:31" ht="14.45" customHeight="1">
      <c r="A12" s="276" t="s">
        <v>88</v>
      </c>
      <c r="B12" s="304">
        <v>32.720498324350181</v>
      </c>
      <c r="C12" s="305">
        <v>4.2699051357429587</v>
      </c>
      <c r="D12" s="307">
        <v>104</v>
      </c>
    </row>
    <row r="13" spans="1:31" ht="14.45" customHeight="1">
      <c r="A13" s="281" t="s">
        <v>89</v>
      </c>
      <c r="B13" s="309">
        <v>32.340145504339262</v>
      </c>
      <c r="C13" s="310">
        <v>3.06740449996235</v>
      </c>
      <c r="D13" s="312">
        <v>207</v>
      </c>
    </row>
    <row r="14" spans="1:31" ht="14.45" customHeight="1">
      <c r="A14" s="276" t="s">
        <v>90</v>
      </c>
      <c r="B14" s="591">
        <v>33.032081683396477</v>
      </c>
      <c r="C14" s="305">
        <v>2.629222330681245</v>
      </c>
      <c r="D14" s="307">
        <v>314</v>
      </c>
    </row>
    <row r="15" spans="1:31" ht="14.45" customHeight="1">
      <c r="A15" s="281" t="s">
        <v>91</v>
      </c>
      <c r="B15" s="309">
        <v>50.402052541286658</v>
      </c>
      <c r="C15" s="310">
        <v>3.1845569283535249</v>
      </c>
      <c r="D15" s="312">
        <v>201</v>
      </c>
    </row>
    <row r="16" spans="1:31" ht="14.45" customHeight="1">
      <c r="A16" s="276" t="s">
        <v>92</v>
      </c>
      <c r="B16" s="591">
        <v>33.76403523160819</v>
      </c>
      <c r="C16" s="305">
        <v>2.672372887123319</v>
      </c>
      <c r="D16" s="307">
        <v>324</v>
      </c>
    </row>
    <row r="17" spans="1:31" ht="14.45" customHeight="1">
      <c r="A17" s="281" t="s">
        <v>93</v>
      </c>
      <c r="B17" s="592">
        <v>32.459372074583662</v>
      </c>
      <c r="C17" s="310">
        <v>2.5235075612334881</v>
      </c>
      <c r="D17" s="312">
        <v>349</v>
      </c>
    </row>
    <row r="18" spans="1:31" ht="14.45" customHeight="1">
      <c r="A18" s="276" t="s">
        <v>94</v>
      </c>
      <c r="B18" s="304">
        <v>36.428975960358613</v>
      </c>
      <c r="C18" s="305">
        <v>2.5193231919618282</v>
      </c>
      <c r="D18" s="307">
        <v>335</v>
      </c>
    </row>
    <row r="19" spans="1:31" ht="14.45" customHeight="1">
      <c r="A19" s="281" t="s">
        <v>95</v>
      </c>
      <c r="B19" s="309">
        <v>29.262216223241371</v>
      </c>
      <c r="C19" s="310">
        <v>3.8301935414178718</v>
      </c>
      <c r="D19" s="312">
        <v>114</v>
      </c>
    </row>
    <row r="20" spans="1:31" ht="14.45" customHeight="1">
      <c r="A20" s="276" t="s">
        <v>96</v>
      </c>
      <c r="B20" s="304">
        <v>42.125111460997253</v>
      </c>
      <c r="C20" s="305">
        <v>2.6816815968009191</v>
      </c>
      <c r="D20" s="307">
        <v>307</v>
      </c>
    </row>
    <row r="21" spans="1:31" ht="14.45" customHeight="1">
      <c r="A21" s="281" t="s">
        <v>97</v>
      </c>
      <c r="B21" s="309">
        <v>51.642284329383628</v>
      </c>
      <c r="C21" s="310">
        <v>2.4151718206563921</v>
      </c>
      <c r="D21" s="312">
        <v>341</v>
      </c>
    </row>
    <row r="22" spans="1:31" ht="14.45" customHeight="1">
      <c r="A22" s="276" t="s">
        <v>98</v>
      </c>
      <c r="B22" s="304">
        <v>29.812211701783809</v>
      </c>
      <c r="C22" s="305">
        <v>2.1384026447809181</v>
      </c>
      <c r="D22" s="307">
        <v>404</v>
      </c>
    </row>
    <row r="23" spans="1:31" ht="14.45" customHeight="1" thickBot="1">
      <c r="A23" s="286" t="s">
        <v>99</v>
      </c>
      <c r="B23" s="319">
        <v>41.801960609535612</v>
      </c>
      <c r="C23" s="320">
        <v>2.4260076500486578</v>
      </c>
      <c r="D23" s="322">
        <v>323</v>
      </c>
    </row>
    <row r="24" spans="1:31" ht="14.45" customHeight="1">
      <c r="A24" s="291" t="s">
        <v>100</v>
      </c>
      <c r="B24" s="593">
        <v>33.929736953067582</v>
      </c>
      <c r="C24" s="333">
        <v>1.0536864346814661</v>
      </c>
      <c r="D24" s="335">
        <v>2857</v>
      </c>
    </row>
    <row r="25" spans="1:31" ht="14.45" customHeight="1">
      <c r="A25" s="291" t="s">
        <v>101</v>
      </c>
      <c r="B25" s="332">
        <v>40.123237085327389</v>
      </c>
      <c r="C25" s="333">
        <v>1.1249807371273211</v>
      </c>
      <c r="D25" s="335">
        <v>1772</v>
      </c>
    </row>
    <row r="26" spans="1:31" ht="14.45" customHeight="1">
      <c r="A26" s="296" t="s">
        <v>102</v>
      </c>
      <c r="B26" s="594">
        <v>35.109710663245913</v>
      </c>
      <c r="C26" s="325">
        <v>0.87943174380822886</v>
      </c>
      <c r="D26" s="327">
        <v>4629</v>
      </c>
    </row>
    <row r="27" spans="1:31" ht="30.4" customHeight="1">
      <c r="A27" s="1047" t="s">
        <v>268</v>
      </c>
      <c r="B27" s="1047" t="s">
        <v>104</v>
      </c>
      <c r="C27" s="1047" t="s">
        <v>104</v>
      </c>
      <c r="D27" s="1047" t="s">
        <v>104</v>
      </c>
    </row>
    <row r="28" spans="1:31" ht="37.5" customHeight="1">
      <c r="A28" s="1047" t="s">
        <v>524</v>
      </c>
      <c r="B28" s="1047" t="s">
        <v>105</v>
      </c>
      <c r="C28" s="1047" t="s">
        <v>105</v>
      </c>
      <c r="D28" s="1047" t="s">
        <v>105</v>
      </c>
    </row>
    <row r="29" spans="1:31" ht="37.5" customHeight="1">
      <c r="A29" s="1047" t="s">
        <v>269</v>
      </c>
      <c r="B29" s="1047" t="s">
        <v>269</v>
      </c>
      <c r="C29" s="1047" t="s">
        <v>269</v>
      </c>
      <c r="D29" s="1047" t="s">
        <v>269</v>
      </c>
    </row>
    <row r="31" spans="1:31" ht="14.25" customHeight="1">
      <c r="A31" s="1108" t="s">
        <v>669</v>
      </c>
      <c r="B31" s="1108"/>
      <c r="C31" s="1108"/>
      <c r="D31" s="1108"/>
      <c r="E31" s="1108"/>
      <c r="F31" s="1108"/>
      <c r="G31" s="1108"/>
      <c r="H31" s="1108"/>
      <c r="I31" s="1108"/>
      <c r="J31" s="1108"/>
      <c r="K31" s="1108"/>
      <c r="L31" s="1108"/>
      <c r="M31" s="1108"/>
      <c r="N31" s="1108"/>
      <c r="O31" s="1108"/>
      <c r="P31" s="1108"/>
      <c r="Q31" s="1108"/>
      <c r="R31" s="1108"/>
      <c r="S31" s="1108"/>
      <c r="T31" s="1108"/>
      <c r="U31" s="1108"/>
      <c r="V31" s="1108"/>
      <c r="W31" s="1108"/>
      <c r="X31" s="1108"/>
      <c r="Y31" s="1108"/>
      <c r="Z31" s="1108"/>
      <c r="AA31" s="1108"/>
      <c r="AB31" s="1108"/>
      <c r="AC31" s="1108"/>
      <c r="AD31" s="1108"/>
      <c r="AE31" s="1108"/>
    </row>
    <row r="32" spans="1:31" ht="60" customHeight="1" thickBot="1">
      <c r="A32" s="1164" t="s">
        <v>311</v>
      </c>
      <c r="B32" s="1157" t="s">
        <v>527</v>
      </c>
      <c r="C32" s="1157" t="s">
        <v>270</v>
      </c>
      <c r="D32" s="1157" t="s">
        <v>270</v>
      </c>
      <c r="E32" s="1157" t="s">
        <v>528</v>
      </c>
      <c r="F32" s="1157" t="s">
        <v>271</v>
      </c>
      <c r="G32" s="1157" t="s">
        <v>271</v>
      </c>
      <c r="H32" s="1157" t="s">
        <v>529</v>
      </c>
      <c r="I32" s="1157" t="s">
        <v>272</v>
      </c>
      <c r="J32" s="1157" t="s">
        <v>272</v>
      </c>
      <c r="K32" s="1157" t="s">
        <v>530</v>
      </c>
      <c r="L32" s="1157" t="s">
        <v>273</v>
      </c>
      <c r="M32" s="1157" t="s">
        <v>273</v>
      </c>
      <c r="N32" s="1157" t="s">
        <v>531</v>
      </c>
      <c r="O32" s="1157" t="s">
        <v>274</v>
      </c>
      <c r="P32" s="1157" t="s">
        <v>274</v>
      </c>
      <c r="Q32" s="1157" t="s">
        <v>532</v>
      </c>
      <c r="R32" s="1157" t="s">
        <v>275</v>
      </c>
      <c r="S32" s="1157" t="s">
        <v>275</v>
      </c>
      <c r="T32" s="1157" t="s">
        <v>533</v>
      </c>
      <c r="U32" s="1157" t="s">
        <v>276</v>
      </c>
      <c r="V32" s="1157" t="s">
        <v>276</v>
      </c>
      <c r="W32" s="1157" t="s">
        <v>534</v>
      </c>
      <c r="X32" s="1157" t="s">
        <v>277</v>
      </c>
      <c r="Y32" s="1157" t="s">
        <v>277</v>
      </c>
      <c r="Z32" s="1157" t="s">
        <v>535</v>
      </c>
      <c r="AA32" s="1157" t="s">
        <v>278</v>
      </c>
      <c r="AB32" s="1157" t="s">
        <v>278</v>
      </c>
      <c r="AC32" s="1157" t="s">
        <v>396</v>
      </c>
      <c r="AD32" s="1157" t="s">
        <v>279</v>
      </c>
      <c r="AE32" s="1163" t="s">
        <v>279</v>
      </c>
    </row>
    <row r="33" spans="1:31" ht="14.45" customHeight="1" thickBot="1">
      <c r="A33" s="1165" t="s">
        <v>311</v>
      </c>
      <c r="B33" s="72" t="s">
        <v>112</v>
      </c>
      <c r="C33" s="72" t="s">
        <v>82</v>
      </c>
      <c r="D33" s="73" t="s">
        <v>83</v>
      </c>
      <c r="E33" s="72" t="s">
        <v>112</v>
      </c>
      <c r="F33" s="72" t="s">
        <v>82</v>
      </c>
      <c r="G33" s="73" t="s">
        <v>83</v>
      </c>
      <c r="H33" s="72" t="s">
        <v>112</v>
      </c>
      <c r="I33" s="72" t="s">
        <v>82</v>
      </c>
      <c r="J33" s="73" t="s">
        <v>83</v>
      </c>
      <c r="K33" s="72" t="s">
        <v>112</v>
      </c>
      <c r="L33" s="72" t="s">
        <v>82</v>
      </c>
      <c r="M33" s="73" t="s">
        <v>83</v>
      </c>
      <c r="N33" s="72" t="s">
        <v>112</v>
      </c>
      <c r="O33" s="72" t="s">
        <v>82</v>
      </c>
      <c r="P33" s="73" t="s">
        <v>83</v>
      </c>
      <c r="Q33" s="72" t="s">
        <v>112</v>
      </c>
      <c r="R33" s="72" t="s">
        <v>82</v>
      </c>
      <c r="S33" s="73" t="s">
        <v>83</v>
      </c>
      <c r="T33" s="72" t="s">
        <v>112</v>
      </c>
      <c r="U33" s="72" t="s">
        <v>82</v>
      </c>
      <c r="V33" s="73" t="s">
        <v>83</v>
      </c>
      <c r="W33" s="72" t="s">
        <v>112</v>
      </c>
      <c r="X33" s="72" t="s">
        <v>82</v>
      </c>
      <c r="Y33" s="73" t="s">
        <v>83</v>
      </c>
      <c r="Z33" s="72" t="s">
        <v>112</v>
      </c>
      <c r="AA33" s="72" t="s">
        <v>82</v>
      </c>
      <c r="AB33" s="73" t="s">
        <v>83</v>
      </c>
      <c r="AC33" s="72" t="s">
        <v>112</v>
      </c>
      <c r="AD33" s="72" t="s">
        <v>82</v>
      </c>
      <c r="AE33" s="72" t="s">
        <v>83</v>
      </c>
    </row>
    <row r="34" spans="1:31" ht="14.45" customHeight="1">
      <c r="A34" s="276" t="s">
        <v>84</v>
      </c>
      <c r="B34" s="304">
        <v>26.15636647350173</v>
      </c>
      <c r="C34" s="305">
        <v>2.967618161702664</v>
      </c>
      <c r="D34" s="306">
        <v>229</v>
      </c>
      <c r="E34" s="304">
        <v>59.791238848092817</v>
      </c>
      <c r="F34" s="305">
        <v>3.2683401076310639</v>
      </c>
      <c r="G34" s="306">
        <v>227</v>
      </c>
      <c r="H34" s="304">
        <v>13.381438347875809</v>
      </c>
      <c r="I34" s="305">
        <v>2.256404468591712</v>
      </c>
      <c r="J34" s="306">
        <v>226</v>
      </c>
      <c r="K34" s="304">
        <v>7.5220932819670443</v>
      </c>
      <c r="L34" s="305">
        <v>1.8685543617104159</v>
      </c>
      <c r="M34" s="306">
        <v>223</v>
      </c>
      <c r="N34" s="304">
        <v>36.573799980940628</v>
      </c>
      <c r="O34" s="305">
        <v>3.266352666067597</v>
      </c>
      <c r="P34" s="306">
        <v>223</v>
      </c>
      <c r="Q34" s="304">
        <v>26.36912770572015</v>
      </c>
      <c r="R34" s="305">
        <v>3.0618460417215019</v>
      </c>
      <c r="S34" s="306">
        <v>228</v>
      </c>
      <c r="T34" s="304">
        <v>24.860897816167171</v>
      </c>
      <c r="U34" s="305">
        <v>2.8879671659506099</v>
      </c>
      <c r="V34" s="306">
        <v>231</v>
      </c>
      <c r="W34" s="304">
        <v>16.935398501825091</v>
      </c>
      <c r="X34" s="305">
        <v>2.5206408208358768</v>
      </c>
      <c r="Y34" s="306">
        <v>224</v>
      </c>
      <c r="Z34" s="304">
        <v>41.290849280577483</v>
      </c>
      <c r="AA34" s="305">
        <v>3.277554464900164</v>
      </c>
      <c r="AB34" s="306">
        <v>234</v>
      </c>
      <c r="AC34" s="304">
        <v>16.429408017482071</v>
      </c>
      <c r="AD34" s="305">
        <v>2.5462587261477712</v>
      </c>
      <c r="AE34" s="307">
        <v>226</v>
      </c>
    </row>
    <row r="35" spans="1:31" ht="14.45" customHeight="1">
      <c r="A35" s="281" t="s">
        <v>85</v>
      </c>
      <c r="B35" s="592">
        <v>27.354846159300809</v>
      </c>
      <c r="C35" s="310">
        <v>3.2132732470738912</v>
      </c>
      <c r="D35" s="311">
        <v>196</v>
      </c>
      <c r="E35" s="309">
        <v>57.657089854023553</v>
      </c>
      <c r="F35" s="310">
        <v>3.5974342957052312</v>
      </c>
      <c r="G35" s="311">
        <v>199</v>
      </c>
      <c r="H35" s="309">
        <v>10.12889219626987</v>
      </c>
      <c r="I35" s="310">
        <v>2.274886236145615</v>
      </c>
      <c r="J35" s="311">
        <v>193</v>
      </c>
      <c r="K35" s="309">
        <v>5.6196466521617987</v>
      </c>
      <c r="L35" s="310">
        <v>1.6667684695242619</v>
      </c>
      <c r="M35" s="311">
        <v>192</v>
      </c>
      <c r="N35" s="309">
        <v>41.970673346880659</v>
      </c>
      <c r="O35" s="310">
        <v>3.669003159222167</v>
      </c>
      <c r="P35" s="311">
        <v>193</v>
      </c>
      <c r="Q35" s="309">
        <v>22.56699133768134</v>
      </c>
      <c r="R35" s="310">
        <v>3.1544929548900411</v>
      </c>
      <c r="S35" s="311">
        <v>194</v>
      </c>
      <c r="T35" s="309">
        <v>19.711585219144059</v>
      </c>
      <c r="U35" s="310">
        <v>2.92343703240349</v>
      </c>
      <c r="V35" s="311">
        <v>194</v>
      </c>
      <c r="W35" s="592">
        <v>14.24082166437195</v>
      </c>
      <c r="X35" s="310">
        <v>2.464656408761313</v>
      </c>
      <c r="Y35" s="311">
        <v>194</v>
      </c>
      <c r="Z35" s="309">
        <v>42.610055976109187</v>
      </c>
      <c r="AA35" s="310">
        <v>3.646165080885758</v>
      </c>
      <c r="AB35" s="311">
        <v>196</v>
      </c>
      <c r="AC35" s="309">
        <v>20.41611310906492</v>
      </c>
      <c r="AD35" s="310">
        <v>3.0026923328657769</v>
      </c>
      <c r="AE35" s="312">
        <v>187</v>
      </c>
    </row>
    <row r="36" spans="1:31" ht="14.45" customHeight="1">
      <c r="A36" s="276" t="s">
        <v>86</v>
      </c>
      <c r="B36" s="304">
        <v>26.944602208820388</v>
      </c>
      <c r="C36" s="305">
        <v>2.9566685777475952</v>
      </c>
      <c r="D36" s="306">
        <v>217</v>
      </c>
      <c r="E36" s="304">
        <v>56.347667521566628</v>
      </c>
      <c r="F36" s="305">
        <v>3.2498286663104592</v>
      </c>
      <c r="G36" s="306">
        <v>221</v>
      </c>
      <c r="H36" s="304">
        <v>11.59993416348086</v>
      </c>
      <c r="I36" s="305">
        <v>2.1706210228610749</v>
      </c>
      <c r="J36" s="306">
        <v>213</v>
      </c>
      <c r="K36" s="304">
        <v>5.3757635142137596</v>
      </c>
      <c r="L36" s="305">
        <v>1.611655919999909</v>
      </c>
      <c r="M36" s="306">
        <v>212</v>
      </c>
      <c r="N36" s="304">
        <v>49.80570549108819</v>
      </c>
      <c r="O36" s="305">
        <v>3.2814467710537429</v>
      </c>
      <c r="P36" s="306">
        <v>220</v>
      </c>
      <c r="Q36" s="304">
        <v>34.287238494515719</v>
      </c>
      <c r="R36" s="305">
        <v>3.119556845994357</v>
      </c>
      <c r="S36" s="306">
        <v>217</v>
      </c>
      <c r="T36" s="304">
        <v>32.972148323485158</v>
      </c>
      <c r="U36" s="305">
        <v>3.0837173969887171</v>
      </c>
      <c r="V36" s="306">
        <v>215</v>
      </c>
      <c r="W36" s="304">
        <v>11.75551176482421</v>
      </c>
      <c r="X36" s="305">
        <v>2.1394248437839281</v>
      </c>
      <c r="Y36" s="306">
        <v>214</v>
      </c>
      <c r="Z36" s="304">
        <v>44.845905931845373</v>
      </c>
      <c r="AA36" s="305">
        <v>3.2929190806085451</v>
      </c>
      <c r="AB36" s="306">
        <v>220</v>
      </c>
      <c r="AC36" s="304">
        <v>16.361733666215819</v>
      </c>
      <c r="AD36" s="305">
        <v>2.5416878086994559</v>
      </c>
      <c r="AE36" s="307">
        <v>211</v>
      </c>
    </row>
    <row r="37" spans="1:31" ht="14.45" customHeight="1">
      <c r="A37" s="281" t="s">
        <v>87</v>
      </c>
      <c r="B37" s="309">
        <v>26.7539635367907</v>
      </c>
      <c r="C37" s="310">
        <v>3.2266829473564789</v>
      </c>
      <c r="D37" s="311">
        <v>162</v>
      </c>
      <c r="E37" s="309">
        <v>52.12891400586868</v>
      </c>
      <c r="F37" s="310">
        <v>3.5973100304128161</v>
      </c>
      <c r="G37" s="311">
        <v>168</v>
      </c>
      <c r="H37" s="309">
        <v>9.3983973728049257</v>
      </c>
      <c r="I37" s="310">
        <v>2.2545692971799789</v>
      </c>
      <c r="J37" s="311">
        <v>164</v>
      </c>
      <c r="K37" s="309">
        <v>3.495947372718248</v>
      </c>
      <c r="L37" s="310">
        <v>1.2929045538713351</v>
      </c>
      <c r="M37" s="311">
        <v>162</v>
      </c>
      <c r="N37" s="309">
        <v>32.137717362759318</v>
      </c>
      <c r="O37" s="310">
        <v>3.3502900186450599</v>
      </c>
      <c r="P37" s="311">
        <v>163</v>
      </c>
      <c r="Q37" s="309">
        <v>23.166195714283489</v>
      </c>
      <c r="R37" s="310">
        <v>3.042697769796713</v>
      </c>
      <c r="S37" s="311">
        <v>168</v>
      </c>
      <c r="T37" s="309">
        <v>23.517891208073859</v>
      </c>
      <c r="U37" s="310">
        <v>3.002276928780824</v>
      </c>
      <c r="V37" s="311">
        <v>166</v>
      </c>
      <c r="W37" s="309">
        <v>28.801022087855628</v>
      </c>
      <c r="X37" s="310">
        <v>3.3012243638796388</v>
      </c>
      <c r="Y37" s="311">
        <v>167</v>
      </c>
      <c r="Z37" s="309">
        <v>37.559378439837843</v>
      </c>
      <c r="AA37" s="310">
        <v>3.5328720910076181</v>
      </c>
      <c r="AB37" s="311">
        <v>164</v>
      </c>
      <c r="AC37" s="309">
        <v>18.217710096828359</v>
      </c>
      <c r="AD37" s="310">
        <v>2.8496395111580339</v>
      </c>
      <c r="AE37" s="312">
        <v>162</v>
      </c>
    </row>
    <row r="38" spans="1:31" ht="14.45" customHeight="1">
      <c r="A38" s="276" t="s">
        <v>88</v>
      </c>
      <c r="B38" s="304">
        <v>18.174339108087381</v>
      </c>
      <c r="C38" s="305">
        <v>4.1131308655321188</v>
      </c>
      <c r="D38" s="306">
        <v>64</v>
      </c>
      <c r="E38" s="304">
        <v>61.663199731034943</v>
      </c>
      <c r="F38" s="305">
        <v>5.3267332852120086</v>
      </c>
      <c r="G38" s="306">
        <v>66</v>
      </c>
      <c r="H38" s="304">
        <v>9.8353788080225097</v>
      </c>
      <c r="I38" s="305">
        <v>3.5826975185024099</v>
      </c>
      <c r="J38" s="306">
        <v>64</v>
      </c>
      <c r="K38" s="304">
        <v>5.659177203447376</v>
      </c>
      <c r="L38" s="305">
        <v>3.0394456810602271</v>
      </c>
      <c r="M38" s="306">
        <v>63</v>
      </c>
      <c r="N38" s="304">
        <v>35.247084580632247</v>
      </c>
      <c r="O38" s="305">
        <v>5.4993280079865636</v>
      </c>
      <c r="P38" s="306">
        <v>63</v>
      </c>
      <c r="Q38" s="304">
        <v>33.028042733432613</v>
      </c>
      <c r="R38" s="305">
        <v>5.3407700860786758</v>
      </c>
      <c r="S38" s="306">
        <v>66</v>
      </c>
      <c r="T38" s="304">
        <v>23.794572988170849</v>
      </c>
      <c r="U38" s="305">
        <v>4.5528118573235981</v>
      </c>
      <c r="V38" s="306">
        <v>66</v>
      </c>
      <c r="W38" s="304">
        <v>21.803508459639229</v>
      </c>
      <c r="X38" s="305">
        <v>4.4976139321674733</v>
      </c>
      <c r="Y38" s="306">
        <v>63</v>
      </c>
      <c r="Z38" s="304">
        <v>47.617952271052069</v>
      </c>
      <c r="AA38" s="305">
        <v>5.570063342526395</v>
      </c>
      <c r="AB38" s="306">
        <v>67</v>
      </c>
      <c r="AC38" s="591">
        <v>21.71790348219109</v>
      </c>
      <c r="AD38" s="305">
        <v>4.4701672182274574</v>
      </c>
      <c r="AE38" s="307">
        <v>64</v>
      </c>
    </row>
    <row r="39" spans="1:31" ht="14.45" customHeight="1">
      <c r="A39" s="281" t="s">
        <v>89</v>
      </c>
      <c r="B39" s="309">
        <v>23.572319903905679</v>
      </c>
      <c r="C39" s="310">
        <v>3.6278973946515771</v>
      </c>
      <c r="D39" s="311">
        <v>131</v>
      </c>
      <c r="E39" s="309">
        <v>58.323097401723182</v>
      </c>
      <c r="F39" s="310">
        <v>4.1110003390575622</v>
      </c>
      <c r="G39" s="311">
        <v>135</v>
      </c>
      <c r="H39" s="309">
        <v>8.7375737022683584</v>
      </c>
      <c r="I39" s="310">
        <v>2.1877032348581422</v>
      </c>
      <c r="J39" s="311">
        <v>128</v>
      </c>
      <c r="K39" s="309">
        <v>5.6007647741053637</v>
      </c>
      <c r="L39" s="310">
        <v>1.809123742697738</v>
      </c>
      <c r="M39" s="311">
        <v>130</v>
      </c>
      <c r="N39" s="309">
        <v>38.81284146431733</v>
      </c>
      <c r="O39" s="310">
        <v>4.0455909854716223</v>
      </c>
      <c r="P39" s="311">
        <v>131</v>
      </c>
      <c r="Q39" s="309">
        <v>26.110319732181392</v>
      </c>
      <c r="R39" s="310">
        <v>3.6347464559271589</v>
      </c>
      <c r="S39" s="311">
        <v>130</v>
      </c>
      <c r="T39" s="309">
        <v>35.069593995299563</v>
      </c>
      <c r="U39" s="310">
        <v>4.0122954654187364</v>
      </c>
      <c r="V39" s="311">
        <v>129</v>
      </c>
      <c r="W39" s="309">
        <v>13.442615307969181</v>
      </c>
      <c r="X39" s="310">
        <v>3.1082241220284468</v>
      </c>
      <c r="Y39" s="311">
        <v>131</v>
      </c>
      <c r="Z39" s="309">
        <v>39.881518828718278</v>
      </c>
      <c r="AA39" s="310">
        <v>4.0679771591165252</v>
      </c>
      <c r="AB39" s="311">
        <v>133</v>
      </c>
      <c r="AC39" s="309">
        <v>19.942870026935669</v>
      </c>
      <c r="AD39" s="310">
        <v>3.3428199637367921</v>
      </c>
      <c r="AE39" s="312">
        <v>128</v>
      </c>
    </row>
    <row r="40" spans="1:31" ht="14.45" customHeight="1">
      <c r="A40" s="276" t="s">
        <v>90</v>
      </c>
      <c r="B40" s="591">
        <v>26.06600078344545</v>
      </c>
      <c r="C40" s="305">
        <v>3.3040638558326538</v>
      </c>
      <c r="D40" s="306">
        <v>187</v>
      </c>
      <c r="E40" s="304">
        <v>57.018553472424252</v>
      </c>
      <c r="F40" s="305">
        <v>3.745348540474791</v>
      </c>
      <c r="G40" s="306">
        <v>191</v>
      </c>
      <c r="H40" s="304">
        <v>11.3003365527897</v>
      </c>
      <c r="I40" s="305">
        <v>2.7622105676793161</v>
      </c>
      <c r="J40" s="306">
        <v>185</v>
      </c>
      <c r="K40" s="304">
        <v>3.527657519173065</v>
      </c>
      <c r="L40" s="305">
        <v>1.2840913365613471</v>
      </c>
      <c r="M40" s="306">
        <v>185</v>
      </c>
      <c r="N40" s="591">
        <v>45.506428727705469</v>
      </c>
      <c r="O40" s="305">
        <v>3.799699099447595</v>
      </c>
      <c r="P40" s="306">
        <v>189</v>
      </c>
      <c r="Q40" s="304">
        <v>23.142278895123301</v>
      </c>
      <c r="R40" s="305">
        <v>3.1788881846115391</v>
      </c>
      <c r="S40" s="306">
        <v>191</v>
      </c>
      <c r="T40" s="304">
        <v>21.58890496349574</v>
      </c>
      <c r="U40" s="305">
        <v>3.143852396096543</v>
      </c>
      <c r="V40" s="306">
        <v>187</v>
      </c>
      <c r="W40" s="591">
        <v>20.964661856747121</v>
      </c>
      <c r="X40" s="305">
        <v>3.0886127167208972</v>
      </c>
      <c r="Y40" s="306">
        <v>188</v>
      </c>
      <c r="Z40" s="304">
        <v>44.690985211759902</v>
      </c>
      <c r="AA40" s="305">
        <v>3.788973025440336</v>
      </c>
      <c r="AB40" s="306">
        <v>191</v>
      </c>
      <c r="AC40" s="591">
        <v>20.920398097899739</v>
      </c>
      <c r="AD40" s="305">
        <v>3.1320605770219521</v>
      </c>
      <c r="AE40" s="307">
        <v>187</v>
      </c>
    </row>
    <row r="41" spans="1:31" ht="14.45" customHeight="1">
      <c r="A41" s="281" t="s">
        <v>91</v>
      </c>
      <c r="B41" s="309">
        <v>22.918889020735079</v>
      </c>
      <c r="C41" s="310">
        <v>4.0619411398804646</v>
      </c>
      <c r="D41" s="311">
        <v>89</v>
      </c>
      <c r="E41" s="309">
        <v>48.457037227231403</v>
      </c>
      <c r="F41" s="310">
        <v>4.7836808857803472</v>
      </c>
      <c r="G41" s="311">
        <v>90</v>
      </c>
      <c r="H41" s="309">
        <v>6.7054953919941234</v>
      </c>
      <c r="I41" s="310">
        <v>2.3790015544908059</v>
      </c>
      <c r="J41" s="311">
        <v>89</v>
      </c>
      <c r="K41" s="309">
        <v>9.6205827836419786</v>
      </c>
      <c r="L41" s="310">
        <v>2.764773997766476</v>
      </c>
      <c r="M41" s="311">
        <v>88</v>
      </c>
      <c r="N41" s="309">
        <v>36.503281911134657</v>
      </c>
      <c r="O41" s="310">
        <v>4.6271400213859648</v>
      </c>
      <c r="P41" s="311">
        <v>88</v>
      </c>
      <c r="Q41" s="309">
        <v>24.638709633996069</v>
      </c>
      <c r="R41" s="310">
        <v>4.1335037831545094</v>
      </c>
      <c r="S41" s="311">
        <v>92</v>
      </c>
      <c r="T41" s="309">
        <v>16.129921081344079</v>
      </c>
      <c r="U41" s="310">
        <v>3.5482860801826979</v>
      </c>
      <c r="V41" s="311">
        <v>90</v>
      </c>
      <c r="W41" s="592">
        <v>22.802142481192931</v>
      </c>
      <c r="X41" s="310">
        <v>4.0320104630431652</v>
      </c>
      <c r="Y41" s="311">
        <v>91</v>
      </c>
      <c r="Z41" s="309">
        <v>37.689323023551651</v>
      </c>
      <c r="AA41" s="310">
        <v>4.5539484166081792</v>
      </c>
      <c r="AB41" s="311">
        <v>94</v>
      </c>
      <c r="AC41" s="309">
        <v>14.81160414437274</v>
      </c>
      <c r="AD41" s="310">
        <v>3.305308784393159</v>
      </c>
      <c r="AE41" s="312">
        <v>90</v>
      </c>
    </row>
    <row r="42" spans="1:31" ht="14.45" customHeight="1">
      <c r="A42" s="276" t="s">
        <v>92</v>
      </c>
      <c r="B42" s="591">
        <v>20.18151396654692</v>
      </c>
      <c r="C42" s="305">
        <v>2.997720481161942</v>
      </c>
      <c r="D42" s="306">
        <v>198</v>
      </c>
      <c r="E42" s="304">
        <v>60.173382240554631</v>
      </c>
      <c r="F42" s="305">
        <v>3.4211403704207459</v>
      </c>
      <c r="G42" s="306">
        <v>206</v>
      </c>
      <c r="H42" s="304">
        <v>10.593229728207991</v>
      </c>
      <c r="I42" s="305">
        <v>2.1107901208772319</v>
      </c>
      <c r="J42" s="306">
        <v>199</v>
      </c>
      <c r="K42" s="304">
        <v>7.9335646672643394</v>
      </c>
      <c r="L42" s="305">
        <v>2.1641468054360562</v>
      </c>
      <c r="M42" s="306">
        <v>199</v>
      </c>
      <c r="N42" s="304">
        <v>39.106363716457949</v>
      </c>
      <c r="O42" s="305">
        <v>3.5249255170825178</v>
      </c>
      <c r="P42" s="306">
        <v>199</v>
      </c>
      <c r="Q42" s="304">
        <v>28.88551873720623</v>
      </c>
      <c r="R42" s="305">
        <v>3.3289480521970751</v>
      </c>
      <c r="S42" s="306">
        <v>203</v>
      </c>
      <c r="T42" s="304">
        <v>27.698774400628309</v>
      </c>
      <c r="U42" s="305">
        <v>3.2224970037449632</v>
      </c>
      <c r="V42" s="306">
        <v>198</v>
      </c>
      <c r="W42" s="304">
        <v>22.401173931553501</v>
      </c>
      <c r="X42" s="305">
        <v>2.8816420539828811</v>
      </c>
      <c r="Y42" s="306">
        <v>199</v>
      </c>
      <c r="Z42" s="591">
        <v>41.93070063779745</v>
      </c>
      <c r="AA42" s="305">
        <v>3.568800793414348</v>
      </c>
      <c r="AB42" s="306">
        <v>201</v>
      </c>
      <c r="AC42" s="304">
        <v>17.23313325571581</v>
      </c>
      <c r="AD42" s="305">
        <v>2.6636105615945711</v>
      </c>
      <c r="AE42" s="307">
        <v>196</v>
      </c>
    </row>
    <row r="43" spans="1:31" ht="14.45" customHeight="1">
      <c r="A43" s="281" t="s">
        <v>93</v>
      </c>
      <c r="B43" s="309">
        <v>31.14661760148833</v>
      </c>
      <c r="C43" s="310">
        <v>3.1710800779718271</v>
      </c>
      <c r="D43" s="311">
        <v>214</v>
      </c>
      <c r="E43" s="309">
        <v>54.39141775202102</v>
      </c>
      <c r="F43" s="310">
        <v>3.3929955581686468</v>
      </c>
      <c r="G43" s="311">
        <v>215</v>
      </c>
      <c r="H43" s="309">
        <v>7.9261646960245162</v>
      </c>
      <c r="I43" s="310">
        <v>1.896086235064836</v>
      </c>
      <c r="J43" s="311">
        <v>208</v>
      </c>
      <c r="K43" s="592">
        <v>10.29428604229788</v>
      </c>
      <c r="L43" s="310">
        <v>2.0770857609289699</v>
      </c>
      <c r="M43" s="311">
        <v>208</v>
      </c>
      <c r="N43" s="309">
        <v>37.28413531227072</v>
      </c>
      <c r="O43" s="310">
        <v>3.3304114254046189</v>
      </c>
      <c r="P43" s="311">
        <v>213</v>
      </c>
      <c r="Q43" s="309">
        <v>23.214706332205111</v>
      </c>
      <c r="R43" s="310">
        <v>2.8859125114507891</v>
      </c>
      <c r="S43" s="311">
        <v>212</v>
      </c>
      <c r="T43" s="309">
        <v>23.346820409838092</v>
      </c>
      <c r="U43" s="310">
        <v>2.8629838945109469</v>
      </c>
      <c r="V43" s="311">
        <v>213</v>
      </c>
      <c r="W43" s="309">
        <v>23.258239275871109</v>
      </c>
      <c r="X43" s="310">
        <v>2.918971486326547</v>
      </c>
      <c r="Y43" s="311">
        <v>207</v>
      </c>
      <c r="Z43" s="592">
        <v>37.178605300869258</v>
      </c>
      <c r="AA43" s="310">
        <v>3.3538754334262868</v>
      </c>
      <c r="AB43" s="311">
        <v>208</v>
      </c>
      <c r="AC43" s="592">
        <v>14.99115554754842</v>
      </c>
      <c r="AD43" s="310">
        <v>2.5086769190260481</v>
      </c>
      <c r="AE43" s="312">
        <v>208</v>
      </c>
    </row>
    <row r="44" spans="1:31" ht="14.45" customHeight="1">
      <c r="A44" s="276" t="s">
        <v>94</v>
      </c>
      <c r="B44" s="591">
        <v>30.65804991423559</v>
      </c>
      <c r="C44" s="305">
        <v>3.30840896564641</v>
      </c>
      <c r="D44" s="306">
        <v>192</v>
      </c>
      <c r="E44" s="591">
        <v>66.642468510094034</v>
      </c>
      <c r="F44" s="305">
        <v>3.2328323740816591</v>
      </c>
      <c r="G44" s="306">
        <v>194</v>
      </c>
      <c r="H44" s="304">
        <v>12.36384875910027</v>
      </c>
      <c r="I44" s="305">
        <v>2.43096560998264</v>
      </c>
      <c r="J44" s="306">
        <v>190</v>
      </c>
      <c r="K44" s="304">
        <v>6.1583096020449437</v>
      </c>
      <c r="L44" s="305">
        <v>1.7428986392075729</v>
      </c>
      <c r="M44" s="306">
        <v>190</v>
      </c>
      <c r="N44" s="591">
        <v>43.425336834306918</v>
      </c>
      <c r="O44" s="305">
        <v>3.498960218384767</v>
      </c>
      <c r="P44" s="306">
        <v>188</v>
      </c>
      <c r="Q44" s="304">
        <v>25.528111646705788</v>
      </c>
      <c r="R44" s="305">
        <v>3.0779884467208518</v>
      </c>
      <c r="S44" s="306">
        <v>193</v>
      </c>
      <c r="T44" s="304">
        <v>17.126862559440969</v>
      </c>
      <c r="U44" s="305">
        <v>2.7950669775268602</v>
      </c>
      <c r="V44" s="306">
        <v>191</v>
      </c>
      <c r="W44" s="304">
        <v>27.323472473291801</v>
      </c>
      <c r="X44" s="305">
        <v>3.035433134183509</v>
      </c>
      <c r="Y44" s="306">
        <v>196</v>
      </c>
      <c r="Z44" s="304">
        <v>36.414666150865351</v>
      </c>
      <c r="AA44" s="305">
        <v>3.4012954760510241</v>
      </c>
      <c r="AB44" s="306">
        <v>193</v>
      </c>
      <c r="AC44" s="304">
        <v>18.07651737204398</v>
      </c>
      <c r="AD44" s="305">
        <v>2.8357721901561428</v>
      </c>
      <c r="AE44" s="307">
        <v>187</v>
      </c>
    </row>
    <row r="45" spans="1:31" ht="14.45" customHeight="1">
      <c r="A45" s="281" t="s">
        <v>95</v>
      </c>
      <c r="B45" s="309">
        <v>37.27226073939196</v>
      </c>
      <c r="C45" s="310">
        <v>5.1969784724811907</v>
      </c>
      <c r="D45" s="311">
        <v>71</v>
      </c>
      <c r="E45" s="309">
        <v>55.315365270430583</v>
      </c>
      <c r="F45" s="310">
        <v>5.2630223154232576</v>
      </c>
      <c r="G45" s="311">
        <v>75</v>
      </c>
      <c r="H45" s="309">
        <v>6.222483539728044</v>
      </c>
      <c r="I45" s="310">
        <v>2.3977211185511851</v>
      </c>
      <c r="J45" s="311">
        <v>72</v>
      </c>
      <c r="K45" s="309">
        <v>13.702498857126709</v>
      </c>
      <c r="L45" s="310">
        <v>3.9012189964428101</v>
      </c>
      <c r="M45" s="311">
        <v>71</v>
      </c>
      <c r="N45" s="309">
        <v>32.470880970643421</v>
      </c>
      <c r="O45" s="310">
        <v>4.8706364148800283</v>
      </c>
      <c r="P45" s="311">
        <v>73</v>
      </c>
      <c r="Q45" s="309">
        <v>20.273971572727991</v>
      </c>
      <c r="R45" s="310">
        <v>4.204430796497161</v>
      </c>
      <c r="S45" s="311">
        <v>74</v>
      </c>
      <c r="T45" s="309">
        <v>14.19350674768028</v>
      </c>
      <c r="U45" s="310">
        <v>3.6740464850671719</v>
      </c>
      <c r="V45" s="311">
        <v>72</v>
      </c>
      <c r="W45" s="309">
        <v>35.364949632464558</v>
      </c>
      <c r="X45" s="310">
        <v>5.0272898421186278</v>
      </c>
      <c r="Y45" s="311">
        <v>73</v>
      </c>
      <c r="Z45" s="309">
        <v>21.456172067859121</v>
      </c>
      <c r="AA45" s="310">
        <v>4.4858722771584629</v>
      </c>
      <c r="AB45" s="311">
        <v>71</v>
      </c>
      <c r="AC45" s="309">
        <v>10.415856905710999</v>
      </c>
      <c r="AD45" s="310">
        <v>3.0991997022680748</v>
      </c>
      <c r="AE45" s="312">
        <v>74</v>
      </c>
    </row>
    <row r="46" spans="1:31" ht="14.45" customHeight="1">
      <c r="A46" s="276" t="s">
        <v>96</v>
      </c>
      <c r="B46" s="304">
        <v>25.900999240313279</v>
      </c>
      <c r="C46" s="305">
        <v>3.3925057035107931</v>
      </c>
      <c r="D46" s="306">
        <v>158</v>
      </c>
      <c r="E46" s="591">
        <v>46.214740182480199</v>
      </c>
      <c r="F46" s="305">
        <v>3.8971913154707809</v>
      </c>
      <c r="G46" s="306">
        <v>156</v>
      </c>
      <c r="H46" s="304">
        <v>7.9436821689883184</v>
      </c>
      <c r="I46" s="305">
        <v>2.1571724342634031</v>
      </c>
      <c r="J46" s="306">
        <v>158</v>
      </c>
      <c r="K46" s="304">
        <v>7.239017040364069</v>
      </c>
      <c r="L46" s="305">
        <v>2.315686355866267</v>
      </c>
      <c r="M46" s="306">
        <v>155</v>
      </c>
      <c r="N46" s="304">
        <v>32.319799626355277</v>
      </c>
      <c r="O46" s="305">
        <v>3.6761333091803059</v>
      </c>
      <c r="P46" s="306">
        <v>159</v>
      </c>
      <c r="Q46" s="304">
        <v>17.480838267217258</v>
      </c>
      <c r="R46" s="305">
        <v>3.1694112518547231</v>
      </c>
      <c r="S46" s="306">
        <v>157</v>
      </c>
      <c r="T46" s="304">
        <v>15.870078883757721</v>
      </c>
      <c r="U46" s="305">
        <v>2.9009089261472738</v>
      </c>
      <c r="V46" s="306">
        <v>157</v>
      </c>
      <c r="W46" s="304">
        <v>32.453300744250747</v>
      </c>
      <c r="X46" s="305">
        <v>3.6626982427617012</v>
      </c>
      <c r="Y46" s="306">
        <v>161</v>
      </c>
      <c r="Z46" s="304">
        <v>36.082286360241703</v>
      </c>
      <c r="AA46" s="305">
        <v>3.7733542893034659</v>
      </c>
      <c r="AB46" s="306">
        <v>159</v>
      </c>
      <c r="AC46" s="304">
        <v>14.19549917059037</v>
      </c>
      <c r="AD46" s="305">
        <v>2.6853588082697941</v>
      </c>
      <c r="AE46" s="307">
        <v>157</v>
      </c>
    </row>
    <row r="47" spans="1:31" ht="14.45" customHeight="1">
      <c r="A47" s="281" t="s">
        <v>97</v>
      </c>
      <c r="B47" s="309">
        <v>32.708398519590638</v>
      </c>
      <c r="C47" s="310">
        <v>3.4515732124488681</v>
      </c>
      <c r="D47" s="311">
        <v>148</v>
      </c>
      <c r="E47" s="309">
        <v>46.086353037231191</v>
      </c>
      <c r="F47" s="310">
        <v>3.6408131422750341</v>
      </c>
      <c r="G47" s="311">
        <v>150</v>
      </c>
      <c r="H47" s="309">
        <v>8.1329692207862738</v>
      </c>
      <c r="I47" s="310">
        <v>1.992458465162894</v>
      </c>
      <c r="J47" s="311">
        <v>149</v>
      </c>
      <c r="K47" s="309">
        <v>5.8079923121118382</v>
      </c>
      <c r="L47" s="310">
        <v>1.9480801912659109</v>
      </c>
      <c r="M47" s="311">
        <v>145</v>
      </c>
      <c r="N47" s="309">
        <v>39.192213391010633</v>
      </c>
      <c r="O47" s="310">
        <v>3.591588306380364</v>
      </c>
      <c r="P47" s="311">
        <v>147</v>
      </c>
      <c r="Q47" s="309">
        <v>20.96923672674297</v>
      </c>
      <c r="R47" s="310">
        <v>3.032143914266952</v>
      </c>
      <c r="S47" s="311">
        <v>147</v>
      </c>
      <c r="T47" s="309">
        <v>23.513253194252361</v>
      </c>
      <c r="U47" s="310">
        <v>3.078742165791434</v>
      </c>
      <c r="V47" s="311">
        <v>154</v>
      </c>
      <c r="W47" s="309">
        <v>40.372195825682958</v>
      </c>
      <c r="X47" s="310">
        <v>3.477238392024534</v>
      </c>
      <c r="Y47" s="311">
        <v>157</v>
      </c>
      <c r="Z47" s="309">
        <v>29.556215664923581</v>
      </c>
      <c r="AA47" s="310">
        <v>3.3604430578271192</v>
      </c>
      <c r="AB47" s="311">
        <v>149</v>
      </c>
      <c r="AC47" s="309">
        <v>17.7342098116528</v>
      </c>
      <c r="AD47" s="310">
        <v>2.8087070587963869</v>
      </c>
      <c r="AE47" s="312">
        <v>146</v>
      </c>
    </row>
    <row r="48" spans="1:31" ht="14.45" customHeight="1">
      <c r="A48" s="276" t="s">
        <v>98</v>
      </c>
      <c r="B48" s="304">
        <v>22.420277411439599</v>
      </c>
      <c r="C48" s="305">
        <v>2.3676200840293951</v>
      </c>
      <c r="D48" s="306">
        <v>254</v>
      </c>
      <c r="E48" s="304">
        <v>56.702386965382303</v>
      </c>
      <c r="F48" s="305">
        <v>2.7959119125102241</v>
      </c>
      <c r="G48" s="306">
        <v>269</v>
      </c>
      <c r="H48" s="304">
        <v>9.0298817974840233</v>
      </c>
      <c r="I48" s="305">
        <v>1.6069092349524641</v>
      </c>
      <c r="J48" s="306">
        <v>258</v>
      </c>
      <c r="K48" s="591">
        <v>5.0513943179902876</v>
      </c>
      <c r="L48" s="305">
        <v>1.1779547153458829</v>
      </c>
      <c r="M48" s="306">
        <v>255</v>
      </c>
      <c r="N48" s="304">
        <v>39.520550206631491</v>
      </c>
      <c r="O48" s="305">
        <v>2.8083910077221992</v>
      </c>
      <c r="P48" s="306">
        <v>259</v>
      </c>
      <c r="Q48" s="304">
        <v>28.570100567366332</v>
      </c>
      <c r="R48" s="305">
        <v>2.5900462360258709</v>
      </c>
      <c r="S48" s="306">
        <v>261</v>
      </c>
      <c r="T48" s="304">
        <v>30.433816389387921</v>
      </c>
      <c r="U48" s="305">
        <v>2.692103875540349</v>
      </c>
      <c r="V48" s="306">
        <v>260</v>
      </c>
      <c r="W48" s="304">
        <v>21.01356528642231</v>
      </c>
      <c r="X48" s="305">
        <v>2.3594612344818962</v>
      </c>
      <c r="Y48" s="306">
        <v>260</v>
      </c>
      <c r="Z48" s="304">
        <v>36.565141056923608</v>
      </c>
      <c r="AA48" s="305">
        <v>2.7531767260320401</v>
      </c>
      <c r="AB48" s="306">
        <v>262</v>
      </c>
      <c r="AC48" s="304">
        <v>17.11468457418653</v>
      </c>
      <c r="AD48" s="305">
        <v>2.2810564528598372</v>
      </c>
      <c r="AE48" s="307">
        <v>258</v>
      </c>
    </row>
    <row r="49" spans="1:31" ht="14.45" customHeight="1" thickBot="1">
      <c r="A49" s="286" t="s">
        <v>99</v>
      </c>
      <c r="B49" s="319">
        <v>32.938812608481982</v>
      </c>
      <c r="C49" s="320">
        <v>3.292800608837839</v>
      </c>
      <c r="D49" s="321">
        <v>168</v>
      </c>
      <c r="E49" s="319">
        <v>47.902799642293438</v>
      </c>
      <c r="F49" s="320">
        <v>3.47579414759841</v>
      </c>
      <c r="G49" s="321">
        <v>167</v>
      </c>
      <c r="H49" s="319">
        <v>4.430671160088675</v>
      </c>
      <c r="I49" s="320">
        <v>1.43083088966602</v>
      </c>
      <c r="J49" s="321">
        <v>162</v>
      </c>
      <c r="K49" s="319">
        <v>7.1984048036144337</v>
      </c>
      <c r="L49" s="320">
        <v>1.7608076434255999</v>
      </c>
      <c r="M49" s="321">
        <v>164</v>
      </c>
      <c r="N49" s="319">
        <v>38.08452441387147</v>
      </c>
      <c r="O49" s="320">
        <v>3.417815421364391</v>
      </c>
      <c r="P49" s="321">
        <v>165</v>
      </c>
      <c r="Q49" s="319">
        <v>21.563356766762769</v>
      </c>
      <c r="R49" s="320">
        <v>2.8398715588648149</v>
      </c>
      <c r="S49" s="321">
        <v>164</v>
      </c>
      <c r="T49" s="319">
        <v>12.6421220062459</v>
      </c>
      <c r="U49" s="320">
        <v>2.3106719609177921</v>
      </c>
      <c r="V49" s="321">
        <v>167</v>
      </c>
      <c r="W49" s="595">
        <v>25.73906060835715</v>
      </c>
      <c r="X49" s="320">
        <v>3.0110546122540418</v>
      </c>
      <c r="Y49" s="321">
        <v>167</v>
      </c>
      <c r="Z49" s="319">
        <v>33.031513332239257</v>
      </c>
      <c r="AA49" s="320">
        <v>3.3774158567654751</v>
      </c>
      <c r="AB49" s="321">
        <v>166</v>
      </c>
      <c r="AC49" s="319">
        <v>15.489843732444481</v>
      </c>
      <c r="AD49" s="320">
        <v>2.6062127308652872</v>
      </c>
      <c r="AE49" s="322">
        <v>158</v>
      </c>
    </row>
    <row r="50" spans="1:31" ht="14.45" customHeight="1">
      <c r="A50" s="291" t="s">
        <v>100</v>
      </c>
      <c r="B50" s="593">
        <v>26.943661990765239</v>
      </c>
      <c r="C50" s="333">
        <v>1.2800735406802</v>
      </c>
      <c r="D50" s="334">
        <v>1736</v>
      </c>
      <c r="E50" s="332">
        <v>57.981681057454928</v>
      </c>
      <c r="F50" s="333">
        <v>1.4009481832080151</v>
      </c>
      <c r="G50" s="334">
        <v>1777</v>
      </c>
      <c r="H50" s="332">
        <v>10.414063121391459</v>
      </c>
      <c r="I50" s="333">
        <v>0.8820459074596857</v>
      </c>
      <c r="J50" s="334">
        <v>1723</v>
      </c>
      <c r="K50" s="593">
        <v>7.2985363096959581</v>
      </c>
      <c r="L50" s="333">
        <v>0.77487983686126427</v>
      </c>
      <c r="M50" s="334">
        <v>1716</v>
      </c>
      <c r="N50" s="593">
        <v>39.445300167709632</v>
      </c>
      <c r="O50" s="333">
        <v>1.406976465465088</v>
      </c>
      <c r="P50" s="334">
        <v>1731</v>
      </c>
      <c r="Q50" s="332">
        <v>24.90694381182314</v>
      </c>
      <c r="R50" s="333">
        <v>1.247840116798786</v>
      </c>
      <c r="S50" s="334">
        <v>1752</v>
      </c>
      <c r="T50" s="332">
        <v>23.52299622301177</v>
      </c>
      <c r="U50" s="333">
        <v>1.202771149226459</v>
      </c>
      <c r="V50" s="334">
        <v>1741</v>
      </c>
      <c r="W50" s="593">
        <v>19.84396089045017</v>
      </c>
      <c r="X50" s="333">
        <v>1.1150042732843071</v>
      </c>
      <c r="Y50" s="334">
        <v>1735</v>
      </c>
      <c r="Z50" s="593">
        <v>40.350371363505538</v>
      </c>
      <c r="AA50" s="333">
        <v>1.406553110256904</v>
      </c>
      <c r="AB50" s="334">
        <v>1756</v>
      </c>
      <c r="AC50" s="332">
        <v>17.576112400084561</v>
      </c>
      <c r="AD50" s="333">
        <v>1.0977494959905281</v>
      </c>
      <c r="AE50" s="335">
        <v>1715</v>
      </c>
    </row>
    <row r="51" spans="1:31" ht="14.45" customHeight="1">
      <c r="A51" s="291" t="s">
        <v>101</v>
      </c>
      <c r="B51" s="332">
        <v>27.608078920405209</v>
      </c>
      <c r="C51" s="333">
        <v>1.4906882534214261</v>
      </c>
      <c r="D51" s="334">
        <v>942</v>
      </c>
      <c r="E51" s="593">
        <v>50.711616831028969</v>
      </c>
      <c r="F51" s="333">
        <v>1.6582003535972749</v>
      </c>
      <c r="G51" s="334">
        <v>952</v>
      </c>
      <c r="H51" s="332">
        <v>8.8792924672262998</v>
      </c>
      <c r="I51" s="333">
        <v>0.99713810035848471</v>
      </c>
      <c r="J51" s="334">
        <v>935</v>
      </c>
      <c r="K51" s="332">
        <v>6.1111483623533589</v>
      </c>
      <c r="L51" s="333">
        <v>0.87795428617661575</v>
      </c>
      <c r="M51" s="334">
        <v>926</v>
      </c>
      <c r="N51" s="332">
        <v>39.580659411673857</v>
      </c>
      <c r="O51" s="333">
        <v>1.626668713585667</v>
      </c>
      <c r="P51" s="334">
        <v>942</v>
      </c>
      <c r="Q51" s="332">
        <v>25.00077832715985</v>
      </c>
      <c r="R51" s="333">
        <v>1.453333335210115</v>
      </c>
      <c r="S51" s="334">
        <v>945</v>
      </c>
      <c r="T51" s="332">
        <v>22.84677713639276</v>
      </c>
      <c r="U51" s="333">
        <v>1.3854105441167339</v>
      </c>
      <c r="V51" s="334">
        <v>949</v>
      </c>
      <c r="W51" s="593">
        <v>24.837291551875548</v>
      </c>
      <c r="X51" s="333">
        <v>1.387524699878494</v>
      </c>
      <c r="Y51" s="334">
        <v>957</v>
      </c>
      <c r="Z51" s="332">
        <v>38.293993104151369</v>
      </c>
      <c r="AA51" s="333">
        <v>1.6398334339047951</v>
      </c>
      <c r="AB51" s="334">
        <v>952</v>
      </c>
      <c r="AC51" s="332">
        <v>16.001168143015139</v>
      </c>
      <c r="AD51" s="333">
        <v>1.2376739694236529</v>
      </c>
      <c r="AE51" s="335">
        <v>924</v>
      </c>
    </row>
    <row r="52" spans="1:31" ht="14.45" customHeight="1">
      <c r="A52" s="296" t="s">
        <v>102</v>
      </c>
      <c r="B52" s="594">
        <v>27.061836765060839</v>
      </c>
      <c r="C52" s="325">
        <v>1.0852860712162411</v>
      </c>
      <c r="D52" s="326">
        <v>2678</v>
      </c>
      <c r="E52" s="324">
        <v>56.69160646883288</v>
      </c>
      <c r="F52" s="325">
        <v>1.189892095601301</v>
      </c>
      <c r="G52" s="326">
        <v>2729</v>
      </c>
      <c r="H52" s="324">
        <v>10.139906958346611</v>
      </c>
      <c r="I52" s="325">
        <v>0.74608915831799671</v>
      </c>
      <c r="J52" s="326">
        <v>2658</v>
      </c>
      <c r="K52" s="594">
        <v>7.0878175443010853</v>
      </c>
      <c r="L52" s="325">
        <v>0.65608948947474321</v>
      </c>
      <c r="M52" s="326">
        <v>2642</v>
      </c>
      <c r="N52" s="594">
        <v>39.469600369396638</v>
      </c>
      <c r="O52" s="325">
        <v>1.190747378948416</v>
      </c>
      <c r="P52" s="326">
        <v>2673</v>
      </c>
      <c r="Q52" s="324">
        <v>24.923597044585868</v>
      </c>
      <c r="R52" s="325">
        <v>1.058285365781968</v>
      </c>
      <c r="S52" s="326">
        <v>2697</v>
      </c>
      <c r="T52" s="324">
        <v>23.402520266650779</v>
      </c>
      <c r="U52" s="325">
        <v>1.0188256792621431</v>
      </c>
      <c r="V52" s="326">
        <v>2690</v>
      </c>
      <c r="W52" s="594">
        <v>20.748224224335949</v>
      </c>
      <c r="X52" s="325">
        <v>0.94763281702854429</v>
      </c>
      <c r="Y52" s="326">
        <v>2692</v>
      </c>
      <c r="Z52" s="594">
        <v>39.981971198535419</v>
      </c>
      <c r="AA52" s="325">
        <v>1.191509213284192</v>
      </c>
      <c r="AB52" s="326">
        <v>2708</v>
      </c>
      <c r="AC52" s="324">
        <v>17.29540795438259</v>
      </c>
      <c r="AD52" s="325">
        <v>0.92871623010093629</v>
      </c>
      <c r="AE52" s="327">
        <v>2639</v>
      </c>
    </row>
    <row r="53" spans="1:31" ht="14.45" customHeight="1">
      <c r="A53" s="1159" t="s">
        <v>280</v>
      </c>
      <c r="B53" s="1159" t="s">
        <v>281</v>
      </c>
      <c r="C53" s="1159" t="s">
        <v>281</v>
      </c>
      <c r="D53" s="1159" t="s">
        <v>281</v>
      </c>
      <c r="E53" s="1159" t="s">
        <v>281</v>
      </c>
      <c r="F53" s="1159" t="s">
        <v>281</v>
      </c>
      <c r="G53" s="1159" t="s">
        <v>281</v>
      </c>
      <c r="H53" s="1159" t="s">
        <v>281</v>
      </c>
      <c r="I53" s="1159" t="s">
        <v>281</v>
      </c>
      <c r="J53" s="1159" t="s">
        <v>281</v>
      </c>
      <c r="K53" s="1159" t="s">
        <v>281</v>
      </c>
      <c r="L53" s="1159" t="s">
        <v>281</v>
      </c>
      <c r="M53" s="1159" t="s">
        <v>281</v>
      </c>
      <c r="N53" s="1159" t="s">
        <v>281</v>
      </c>
      <c r="O53" s="1159" t="s">
        <v>281</v>
      </c>
      <c r="P53" s="1159" t="s">
        <v>281</v>
      </c>
      <c r="Q53" s="1159" t="s">
        <v>281</v>
      </c>
      <c r="R53" s="1159" t="s">
        <v>281</v>
      </c>
      <c r="S53" s="1159" t="s">
        <v>281</v>
      </c>
      <c r="T53" s="1159" t="s">
        <v>281</v>
      </c>
      <c r="U53" s="1159" t="s">
        <v>281</v>
      </c>
      <c r="V53" s="1159" t="s">
        <v>281</v>
      </c>
      <c r="W53" s="1159" t="s">
        <v>281</v>
      </c>
      <c r="X53" s="1159" t="s">
        <v>281</v>
      </c>
      <c r="Y53" s="1159" t="s">
        <v>281</v>
      </c>
      <c r="Z53" s="1159" t="s">
        <v>281</v>
      </c>
      <c r="AA53" s="1159" t="s">
        <v>281</v>
      </c>
      <c r="AB53" s="1159" t="s">
        <v>281</v>
      </c>
      <c r="AC53" s="1159" t="s">
        <v>281</v>
      </c>
      <c r="AD53" s="1159" t="s">
        <v>281</v>
      </c>
      <c r="AE53" s="1159" t="s">
        <v>281</v>
      </c>
    </row>
    <row r="54" spans="1:31" ht="14.45" customHeight="1">
      <c r="A54" s="1159" t="s">
        <v>453</v>
      </c>
      <c r="B54" s="1159" t="s">
        <v>105</v>
      </c>
      <c r="C54" s="1159" t="s">
        <v>105</v>
      </c>
      <c r="D54" s="1159" t="s">
        <v>105</v>
      </c>
      <c r="E54" s="1159" t="s">
        <v>105</v>
      </c>
      <c r="F54" s="1159" t="s">
        <v>105</v>
      </c>
      <c r="G54" s="1159" t="s">
        <v>105</v>
      </c>
      <c r="H54" s="1159" t="s">
        <v>105</v>
      </c>
      <c r="I54" s="1159" t="s">
        <v>105</v>
      </c>
      <c r="J54" s="1159" t="s">
        <v>105</v>
      </c>
      <c r="K54" s="1159" t="s">
        <v>105</v>
      </c>
      <c r="L54" s="1159" t="s">
        <v>105</v>
      </c>
      <c r="M54" s="1159" t="s">
        <v>105</v>
      </c>
      <c r="N54" s="1159" t="s">
        <v>105</v>
      </c>
      <c r="O54" s="1159" t="s">
        <v>105</v>
      </c>
      <c r="P54" s="1159" t="s">
        <v>105</v>
      </c>
      <c r="Q54" s="1159" t="s">
        <v>105</v>
      </c>
      <c r="R54" s="1159" t="s">
        <v>105</v>
      </c>
      <c r="S54" s="1159" t="s">
        <v>105</v>
      </c>
      <c r="T54" s="1159" t="s">
        <v>105</v>
      </c>
      <c r="U54" s="1159" t="s">
        <v>105</v>
      </c>
      <c r="V54" s="1159" t="s">
        <v>105</v>
      </c>
      <c r="W54" s="1159" t="s">
        <v>105</v>
      </c>
      <c r="X54" s="1159" t="s">
        <v>105</v>
      </c>
      <c r="Y54" s="1159" t="s">
        <v>105</v>
      </c>
      <c r="Z54" s="1159" t="s">
        <v>105</v>
      </c>
      <c r="AA54" s="1159" t="s">
        <v>105</v>
      </c>
      <c r="AB54" s="1159" t="s">
        <v>105</v>
      </c>
      <c r="AC54" s="1159" t="s">
        <v>105</v>
      </c>
      <c r="AD54" s="1159" t="s">
        <v>105</v>
      </c>
      <c r="AE54" s="1159" t="s">
        <v>105</v>
      </c>
    </row>
    <row r="55" spans="1:31" ht="14.45" customHeight="1">
      <c r="A55" s="1159" t="s">
        <v>282</v>
      </c>
      <c r="B55" s="1159" t="s">
        <v>282</v>
      </c>
      <c r="C55" s="1159" t="s">
        <v>282</v>
      </c>
      <c r="D55" s="1159" t="s">
        <v>282</v>
      </c>
      <c r="E55" s="1159" t="s">
        <v>282</v>
      </c>
      <c r="F55" s="1159" t="s">
        <v>282</v>
      </c>
      <c r="G55" s="1159" t="s">
        <v>282</v>
      </c>
      <c r="H55" s="1159" t="s">
        <v>282</v>
      </c>
      <c r="I55" s="1159" t="s">
        <v>282</v>
      </c>
      <c r="J55" s="1159" t="s">
        <v>282</v>
      </c>
      <c r="K55" s="1159" t="s">
        <v>282</v>
      </c>
      <c r="L55" s="1159" t="s">
        <v>282</v>
      </c>
      <c r="M55" s="1159" t="s">
        <v>282</v>
      </c>
      <c r="N55" s="1159" t="s">
        <v>282</v>
      </c>
      <c r="O55" s="1159" t="s">
        <v>282</v>
      </c>
      <c r="P55" s="1159" t="s">
        <v>282</v>
      </c>
      <c r="Q55" s="1159" t="s">
        <v>282</v>
      </c>
      <c r="R55" s="1159" t="s">
        <v>282</v>
      </c>
      <c r="S55" s="1159" t="s">
        <v>282</v>
      </c>
      <c r="T55" s="1159" t="s">
        <v>282</v>
      </c>
      <c r="U55" s="1159" t="s">
        <v>282</v>
      </c>
      <c r="V55" s="1159" t="s">
        <v>282</v>
      </c>
      <c r="W55" s="1159" t="s">
        <v>282</v>
      </c>
      <c r="X55" s="1159" t="s">
        <v>282</v>
      </c>
      <c r="Y55" s="1159" t="s">
        <v>282</v>
      </c>
      <c r="Z55" s="1159" t="s">
        <v>282</v>
      </c>
      <c r="AA55" s="1159" t="s">
        <v>282</v>
      </c>
      <c r="AB55" s="1159" t="s">
        <v>282</v>
      </c>
      <c r="AC55" s="1159" t="s">
        <v>282</v>
      </c>
      <c r="AD55" s="1159" t="s">
        <v>282</v>
      </c>
      <c r="AE55" s="1159" t="s">
        <v>282</v>
      </c>
    </row>
    <row r="57" spans="1:31" ht="24" customHeight="1">
      <c r="A57" s="1156">
        <v>2022</v>
      </c>
      <c r="B57" s="1156"/>
      <c r="C57" s="1156"/>
      <c r="D57" s="1156"/>
      <c r="E57" s="1156"/>
      <c r="F57" s="1156"/>
      <c r="G57" s="1156"/>
      <c r="H57" s="1156"/>
      <c r="I57" s="1156"/>
      <c r="J57" s="1156"/>
      <c r="K57" s="1156"/>
      <c r="L57" s="1156"/>
      <c r="M57" s="1156"/>
      <c r="N57" s="1156"/>
      <c r="O57" s="1156"/>
      <c r="P57" s="1156"/>
      <c r="Q57" s="1156"/>
      <c r="R57" s="1156"/>
      <c r="S57" s="1156"/>
      <c r="T57" s="1156"/>
      <c r="U57" s="1156"/>
      <c r="V57" s="1156"/>
      <c r="W57" s="1156"/>
      <c r="X57" s="1156"/>
      <c r="Y57" s="1156"/>
      <c r="Z57" s="1156"/>
      <c r="AA57" s="1156"/>
      <c r="AB57" s="1156"/>
      <c r="AC57" s="1156"/>
      <c r="AD57" s="1156"/>
      <c r="AE57" s="1156"/>
    </row>
    <row r="59" spans="1:31" ht="30" customHeight="1">
      <c r="A59" s="1166" t="s">
        <v>691</v>
      </c>
      <c r="B59" s="1166"/>
      <c r="C59" s="1166"/>
      <c r="D59" s="1166"/>
    </row>
    <row r="60" spans="1:31" ht="14.45" customHeight="1" thickBot="1">
      <c r="A60" s="1164" t="s">
        <v>311</v>
      </c>
      <c r="B60" s="1160" t="s">
        <v>526</v>
      </c>
      <c r="C60" s="1160" t="s">
        <v>267</v>
      </c>
      <c r="D60" s="1161" t="s">
        <v>267</v>
      </c>
    </row>
    <row r="61" spans="1:31" ht="14.45" customHeight="1" thickBot="1">
      <c r="A61" s="1165" t="s">
        <v>311</v>
      </c>
      <c r="B61" s="72" t="s">
        <v>112</v>
      </c>
      <c r="C61" s="72" t="s">
        <v>82</v>
      </c>
      <c r="D61" s="72" t="s">
        <v>83</v>
      </c>
    </row>
    <row r="62" spans="1:31" ht="14.45" customHeight="1">
      <c r="A62" s="276" t="s">
        <v>84</v>
      </c>
      <c r="B62" s="304">
        <v>36.936979640505292</v>
      </c>
      <c r="C62" s="305">
        <v>2.3635555553913088</v>
      </c>
      <c r="D62" s="307">
        <v>430</v>
      </c>
    </row>
    <row r="63" spans="1:31" ht="14.45" customHeight="1">
      <c r="A63" s="281" t="s">
        <v>85</v>
      </c>
      <c r="B63" s="309">
        <v>39.382141962071813</v>
      </c>
      <c r="C63" s="310">
        <v>2.2745664629566789</v>
      </c>
      <c r="D63" s="312">
        <v>493</v>
      </c>
    </row>
    <row r="64" spans="1:31" ht="14.45" customHeight="1">
      <c r="A64" s="276" t="s">
        <v>86</v>
      </c>
      <c r="B64" s="304">
        <v>34.260680610637337</v>
      </c>
      <c r="C64" s="305">
        <v>4.2367611628085413</v>
      </c>
      <c r="D64" s="307">
        <v>148</v>
      </c>
    </row>
    <row r="65" spans="1:4" ht="14.45" customHeight="1">
      <c r="A65" s="281" t="s">
        <v>87</v>
      </c>
      <c r="B65" s="309">
        <v>43.614385044866708</v>
      </c>
      <c r="C65" s="310">
        <v>3.3650725094208518</v>
      </c>
      <c r="D65" s="312">
        <v>209</v>
      </c>
    </row>
    <row r="66" spans="1:4" ht="14.45" customHeight="1">
      <c r="A66" s="276" t="s">
        <v>88</v>
      </c>
      <c r="B66" s="304">
        <v>40.956433213657647</v>
      </c>
      <c r="C66" s="305">
        <v>5.2621887421663986</v>
      </c>
      <c r="D66" s="307">
        <v>88</v>
      </c>
    </row>
    <row r="67" spans="1:4" ht="14.45" customHeight="1">
      <c r="A67" s="281" t="s">
        <v>89</v>
      </c>
      <c r="B67" s="328" t="s">
        <v>429</v>
      </c>
      <c r="C67" s="329" t="s">
        <v>429</v>
      </c>
      <c r="D67" s="331" t="s">
        <v>429</v>
      </c>
    </row>
    <row r="68" spans="1:4" ht="14.45" customHeight="1">
      <c r="A68" s="276" t="s">
        <v>90</v>
      </c>
      <c r="B68" s="304">
        <v>41.145861448383172</v>
      </c>
      <c r="C68" s="305">
        <v>2.9695313616716188</v>
      </c>
      <c r="D68" s="307">
        <v>291</v>
      </c>
    </row>
    <row r="69" spans="1:4" ht="14.45" customHeight="1">
      <c r="A69" s="281" t="s">
        <v>91</v>
      </c>
      <c r="B69" s="309">
        <v>44.19092762096075</v>
      </c>
      <c r="C69" s="310">
        <v>4.2651416862495433</v>
      </c>
      <c r="D69" s="312">
        <v>138</v>
      </c>
    </row>
    <row r="70" spans="1:4" ht="14.45" customHeight="1">
      <c r="A70" s="276" t="s">
        <v>92</v>
      </c>
      <c r="B70" s="304">
        <v>44.205268211603759</v>
      </c>
      <c r="C70" s="305">
        <v>3.0081283153810681</v>
      </c>
      <c r="D70" s="307">
        <v>299</v>
      </c>
    </row>
    <row r="71" spans="1:4" ht="14.45" customHeight="1">
      <c r="A71" s="281" t="s">
        <v>93</v>
      </c>
      <c r="B71" s="309">
        <v>41.4273630545174</v>
      </c>
      <c r="C71" s="310">
        <v>2.3950812969943489</v>
      </c>
      <c r="D71" s="312">
        <v>438</v>
      </c>
    </row>
    <row r="72" spans="1:4" ht="14.45" customHeight="1">
      <c r="A72" s="276" t="s">
        <v>94</v>
      </c>
      <c r="B72" s="304">
        <v>41.452928459477192</v>
      </c>
      <c r="C72" s="305">
        <v>2.8102214918004842</v>
      </c>
      <c r="D72" s="307">
        <v>298</v>
      </c>
    </row>
    <row r="73" spans="1:4" ht="14.45" customHeight="1">
      <c r="A73" s="281" t="s">
        <v>95</v>
      </c>
      <c r="B73" s="309">
        <v>27.354341340318879</v>
      </c>
      <c r="C73" s="310">
        <v>4.752546686165628</v>
      </c>
      <c r="D73" s="312">
        <v>82</v>
      </c>
    </row>
    <row r="74" spans="1:4" ht="14.45" customHeight="1">
      <c r="A74" s="276" t="s">
        <v>96</v>
      </c>
      <c r="B74" s="304">
        <v>48.345858773114848</v>
      </c>
      <c r="C74" s="305">
        <v>2.907027615298674</v>
      </c>
      <c r="D74" s="307">
        <v>279</v>
      </c>
    </row>
    <row r="75" spans="1:4" ht="14.45" customHeight="1">
      <c r="A75" s="281" t="s">
        <v>97</v>
      </c>
      <c r="B75" s="309">
        <v>46.420257295702157</v>
      </c>
      <c r="C75" s="310">
        <v>3.639478174564005</v>
      </c>
      <c r="D75" s="312">
        <v>174</v>
      </c>
    </row>
    <row r="76" spans="1:4" ht="14.45" customHeight="1">
      <c r="A76" s="276" t="s">
        <v>98</v>
      </c>
      <c r="B76" s="304">
        <v>32.797775259406961</v>
      </c>
      <c r="C76" s="305">
        <v>3.442191605613599</v>
      </c>
      <c r="D76" s="307">
        <v>205</v>
      </c>
    </row>
    <row r="77" spans="1:4" ht="14.45" customHeight="1" thickBot="1">
      <c r="A77" s="286" t="s">
        <v>99</v>
      </c>
      <c r="B77" s="319">
        <v>46.548206995784348</v>
      </c>
      <c r="C77" s="320">
        <v>3.2450165434700651</v>
      </c>
      <c r="D77" s="322">
        <v>210</v>
      </c>
    </row>
    <row r="78" spans="1:4" ht="14.45" customHeight="1">
      <c r="A78" s="291" t="s">
        <v>100</v>
      </c>
      <c r="B78" s="332">
        <v>39.638624265756107</v>
      </c>
      <c r="C78" s="333">
        <v>1.0243039515642769</v>
      </c>
      <c r="D78" s="335">
        <v>2681</v>
      </c>
    </row>
    <row r="79" spans="1:4" ht="14.45" customHeight="1">
      <c r="A79" s="291" t="s">
        <v>101</v>
      </c>
      <c r="B79" s="332">
        <v>43.111901202409257</v>
      </c>
      <c r="C79" s="333">
        <v>1.5696286223324569</v>
      </c>
      <c r="D79" s="335">
        <v>1158</v>
      </c>
    </row>
    <row r="80" spans="1:4" ht="14.45" customHeight="1">
      <c r="A80" s="296" t="s">
        <v>102</v>
      </c>
      <c r="B80" s="324">
        <v>40.306781906695932</v>
      </c>
      <c r="C80" s="325">
        <v>0.88057035832543318</v>
      </c>
      <c r="D80" s="327">
        <v>3839</v>
      </c>
    </row>
    <row r="81" spans="1:31" ht="26.65" customHeight="1">
      <c r="A81" s="1047" t="s">
        <v>268</v>
      </c>
      <c r="B81" s="1047" t="s">
        <v>104</v>
      </c>
      <c r="C81" s="1047" t="s">
        <v>104</v>
      </c>
      <c r="D81" s="1047" t="s">
        <v>104</v>
      </c>
    </row>
    <row r="82" spans="1:31" ht="34.700000000000003" customHeight="1">
      <c r="A82" s="1047" t="s">
        <v>525</v>
      </c>
      <c r="B82" s="1047" t="s">
        <v>105</v>
      </c>
      <c r="C82" s="1047" t="s">
        <v>105</v>
      </c>
      <c r="D82" s="1047" t="s">
        <v>105</v>
      </c>
    </row>
    <row r="83" spans="1:31" ht="33" customHeight="1">
      <c r="A83" s="1047" t="s">
        <v>283</v>
      </c>
      <c r="B83" s="1047" t="s">
        <v>283</v>
      </c>
      <c r="C83" s="1047" t="s">
        <v>283</v>
      </c>
      <c r="D83" s="1047" t="s">
        <v>283</v>
      </c>
    </row>
    <row r="85" spans="1:31" ht="14.25" customHeight="1">
      <c r="A85" s="1108" t="s">
        <v>670</v>
      </c>
      <c r="B85" s="1108"/>
      <c r="C85" s="1108"/>
      <c r="D85" s="1108"/>
      <c r="E85" s="1108"/>
      <c r="F85" s="1108"/>
      <c r="G85" s="1108"/>
      <c r="H85" s="1108"/>
      <c r="I85" s="1108"/>
      <c r="J85" s="1108"/>
      <c r="K85" s="1108"/>
      <c r="L85" s="1108"/>
      <c r="M85" s="1108"/>
      <c r="N85" s="1108"/>
      <c r="O85" s="1108"/>
      <c r="P85" s="1108"/>
      <c r="Q85" s="1108"/>
      <c r="R85" s="1108"/>
      <c r="S85" s="1108"/>
      <c r="T85" s="1108"/>
      <c r="U85" s="1108"/>
      <c r="V85" s="1108"/>
      <c r="W85" s="1108"/>
      <c r="X85" s="1108"/>
      <c r="Y85" s="1108"/>
      <c r="Z85" s="1108"/>
      <c r="AA85" s="1108"/>
      <c r="AB85" s="1108"/>
      <c r="AC85" s="1108"/>
      <c r="AD85" s="1108"/>
      <c r="AE85" s="1108"/>
    </row>
    <row r="86" spans="1:31" ht="60" customHeight="1" thickBot="1">
      <c r="A86" s="1164" t="s">
        <v>311</v>
      </c>
      <c r="B86" s="1157" t="s">
        <v>527</v>
      </c>
      <c r="C86" s="1157" t="s">
        <v>270</v>
      </c>
      <c r="D86" s="1157" t="s">
        <v>270</v>
      </c>
      <c r="E86" s="1157" t="s">
        <v>528</v>
      </c>
      <c r="F86" s="1157" t="s">
        <v>271</v>
      </c>
      <c r="G86" s="1157" t="s">
        <v>271</v>
      </c>
      <c r="H86" s="1157" t="s">
        <v>529</v>
      </c>
      <c r="I86" s="1157" t="s">
        <v>272</v>
      </c>
      <c r="J86" s="1157" t="s">
        <v>272</v>
      </c>
      <c r="K86" s="1157" t="s">
        <v>530</v>
      </c>
      <c r="L86" s="1157" t="s">
        <v>273</v>
      </c>
      <c r="M86" s="1157" t="s">
        <v>273</v>
      </c>
      <c r="N86" s="1157" t="s">
        <v>531</v>
      </c>
      <c r="O86" s="1157" t="s">
        <v>274</v>
      </c>
      <c r="P86" s="1157" t="s">
        <v>274</v>
      </c>
      <c r="Q86" s="1157" t="s">
        <v>532</v>
      </c>
      <c r="R86" s="1157" t="s">
        <v>275</v>
      </c>
      <c r="S86" s="1157" t="s">
        <v>275</v>
      </c>
      <c r="T86" s="1157" t="s">
        <v>533</v>
      </c>
      <c r="U86" s="1157" t="s">
        <v>276</v>
      </c>
      <c r="V86" s="1157" t="s">
        <v>276</v>
      </c>
      <c r="W86" s="1157" t="s">
        <v>534</v>
      </c>
      <c r="X86" s="1157" t="s">
        <v>277</v>
      </c>
      <c r="Y86" s="1157" t="s">
        <v>277</v>
      </c>
      <c r="Z86" s="1157" t="s">
        <v>535</v>
      </c>
      <c r="AA86" s="1157" t="s">
        <v>278</v>
      </c>
      <c r="AB86" s="1157" t="s">
        <v>278</v>
      </c>
      <c r="AC86" s="1157" t="s">
        <v>396</v>
      </c>
      <c r="AD86" s="1157" t="s">
        <v>279</v>
      </c>
      <c r="AE86" s="1163" t="s">
        <v>279</v>
      </c>
    </row>
    <row r="87" spans="1:31" ht="14.45" customHeight="1" thickBot="1">
      <c r="A87" s="1165" t="s">
        <v>311</v>
      </c>
      <c r="B87" s="72" t="s">
        <v>112</v>
      </c>
      <c r="C87" s="72" t="s">
        <v>82</v>
      </c>
      <c r="D87" s="73" t="s">
        <v>83</v>
      </c>
      <c r="E87" s="72" t="s">
        <v>112</v>
      </c>
      <c r="F87" s="72" t="s">
        <v>82</v>
      </c>
      <c r="G87" s="73" t="s">
        <v>83</v>
      </c>
      <c r="H87" s="72" t="s">
        <v>112</v>
      </c>
      <c r="I87" s="72" t="s">
        <v>82</v>
      </c>
      <c r="J87" s="73" t="s">
        <v>83</v>
      </c>
      <c r="K87" s="72" t="s">
        <v>112</v>
      </c>
      <c r="L87" s="72" t="s">
        <v>82</v>
      </c>
      <c r="M87" s="73" t="s">
        <v>83</v>
      </c>
      <c r="N87" s="72" t="s">
        <v>112</v>
      </c>
      <c r="O87" s="72" t="s">
        <v>82</v>
      </c>
      <c r="P87" s="73" t="s">
        <v>83</v>
      </c>
      <c r="Q87" s="72" t="s">
        <v>112</v>
      </c>
      <c r="R87" s="72" t="s">
        <v>82</v>
      </c>
      <c r="S87" s="73" t="s">
        <v>83</v>
      </c>
      <c r="T87" s="72" t="s">
        <v>112</v>
      </c>
      <c r="U87" s="72" t="s">
        <v>82</v>
      </c>
      <c r="V87" s="73" t="s">
        <v>83</v>
      </c>
      <c r="W87" s="72" t="s">
        <v>112</v>
      </c>
      <c r="X87" s="72" t="s">
        <v>82</v>
      </c>
      <c r="Y87" s="73" t="s">
        <v>83</v>
      </c>
      <c r="Z87" s="72" t="s">
        <v>112</v>
      </c>
      <c r="AA87" s="72" t="s">
        <v>82</v>
      </c>
      <c r="AB87" s="73" t="s">
        <v>83</v>
      </c>
      <c r="AC87" s="72" t="s">
        <v>112</v>
      </c>
      <c r="AD87" s="72" t="s">
        <v>82</v>
      </c>
      <c r="AE87" s="72" t="s">
        <v>83</v>
      </c>
    </row>
    <row r="88" spans="1:31" ht="14.45" customHeight="1">
      <c r="A88" s="276" t="s">
        <v>84</v>
      </c>
      <c r="B88" s="304">
        <v>32.404206405297877</v>
      </c>
      <c r="C88" s="305">
        <v>3.1910312146655349</v>
      </c>
      <c r="D88" s="306">
        <v>214</v>
      </c>
      <c r="E88" s="304">
        <v>59.495532686985293</v>
      </c>
      <c r="F88" s="305">
        <v>3.3030762890346321</v>
      </c>
      <c r="G88" s="306">
        <v>223</v>
      </c>
      <c r="H88" s="304">
        <v>10.62469905647627</v>
      </c>
      <c r="I88" s="305">
        <v>2.0746550658773151</v>
      </c>
      <c r="J88" s="306">
        <v>208</v>
      </c>
      <c r="K88" s="304">
        <v>6.3630988307710608</v>
      </c>
      <c r="L88" s="305">
        <v>1.7288289471626801</v>
      </c>
      <c r="M88" s="306">
        <v>206</v>
      </c>
      <c r="N88" s="304">
        <v>37.105002238650663</v>
      </c>
      <c r="O88" s="305">
        <v>3.3582825532315632</v>
      </c>
      <c r="P88" s="306">
        <v>210</v>
      </c>
      <c r="Q88" s="304">
        <v>23.38694081642948</v>
      </c>
      <c r="R88" s="305">
        <v>2.8234406240660559</v>
      </c>
      <c r="S88" s="306">
        <v>215</v>
      </c>
      <c r="T88" s="304">
        <v>27.27262033013653</v>
      </c>
      <c r="U88" s="305">
        <v>3.020838491545017</v>
      </c>
      <c r="V88" s="306">
        <v>217</v>
      </c>
      <c r="W88" s="304">
        <v>21.178643876340889</v>
      </c>
      <c r="X88" s="305">
        <v>2.7396651447185532</v>
      </c>
      <c r="Y88" s="306">
        <v>218</v>
      </c>
      <c r="Z88" s="304">
        <v>38.894674813686187</v>
      </c>
      <c r="AA88" s="305">
        <v>3.2737651644961669</v>
      </c>
      <c r="AB88" s="306">
        <v>221</v>
      </c>
      <c r="AC88" s="304">
        <v>11.598423079595349</v>
      </c>
      <c r="AD88" s="305">
        <v>2.204586078005824</v>
      </c>
      <c r="AE88" s="307">
        <v>197</v>
      </c>
    </row>
    <row r="89" spans="1:31" ht="14.45" customHeight="1">
      <c r="A89" s="281" t="s">
        <v>85</v>
      </c>
      <c r="B89" s="309">
        <v>37.169496740848942</v>
      </c>
      <c r="C89" s="310">
        <v>3.0618537136537989</v>
      </c>
      <c r="D89" s="311">
        <v>243</v>
      </c>
      <c r="E89" s="309">
        <v>57.62435988279374</v>
      </c>
      <c r="F89" s="310">
        <v>3.0360283618086412</v>
      </c>
      <c r="G89" s="311">
        <v>264</v>
      </c>
      <c r="H89" s="309">
        <v>9.5430344258206343</v>
      </c>
      <c r="I89" s="310">
        <v>1.931168964750432</v>
      </c>
      <c r="J89" s="311">
        <v>236</v>
      </c>
      <c r="K89" s="309">
        <v>4.4202823122235664</v>
      </c>
      <c r="L89" s="310">
        <v>1.448524464886048</v>
      </c>
      <c r="M89" s="311">
        <v>233</v>
      </c>
      <c r="N89" s="309">
        <v>32.962644396473507</v>
      </c>
      <c r="O89" s="310">
        <v>2.989427337450683</v>
      </c>
      <c r="P89" s="311">
        <v>244</v>
      </c>
      <c r="Q89" s="309">
        <v>20.554307527663589</v>
      </c>
      <c r="R89" s="310">
        <v>2.7149660379343969</v>
      </c>
      <c r="S89" s="311">
        <v>236</v>
      </c>
      <c r="T89" s="309">
        <v>24.07440122392201</v>
      </c>
      <c r="U89" s="310">
        <v>2.6768050288462821</v>
      </c>
      <c r="V89" s="311">
        <v>245</v>
      </c>
      <c r="W89" s="309">
        <v>23.405674746777859</v>
      </c>
      <c r="X89" s="310">
        <v>2.6731500581705339</v>
      </c>
      <c r="Y89" s="311">
        <v>241</v>
      </c>
      <c r="Z89" s="309">
        <v>35.874003878630198</v>
      </c>
      <c r="AA89" s="310">
        <v>2.9896494398563789</v>
      </c>
      <c r="AB89" s="311">
        <v>249</v>
      </c>
      <c r="AC89" s="309">
        <v>21.259872737529928</v>
      </c>
      <c r="AD89" s="310">
        <v>2.611652004876146</v>
      </c>
      <c r="AE89" s="312">
        <v>239</v>
      </c>
    </row>
    <row r="90" spans="1:31" ht="14.45" customHeight="1">
      <c r="A90" s="276" t="s">
        <v>86</v>
      </c>
      <c r="B90" s="304">
        <v>22.315651321650879</v>
      </c>
      <c r="C90" s="305">
        <v>4.303014378428605</v>
      </c>
      <c r="D90" s="306">
        <v>87</v>
      </c>
      <c r="E90" s="304">
        <v>63.432556191525663</v>
      </c>
      <c r="F90" s="305">
        <v>5.0574287765481696</v>
      </c>
      <c r="G90" s="306">
        <v>93</v>
      </c>
      <c r="H90" s="304">
        <v>9.9130010555166859</v>
      </c>
      <c r="I90" s="305">
        <v>3.298092631505491</v>
      </c>
      <c r="J90" s="306">
        <v>87</v>
      </c>
      <c r="K90" s="304">
        <v>9.8274620012990663</v>
      </c>
      <c r="L90" s="305">
        <v>3.687495944597786</v>
      </c>
      <c r="M90" s="306">
        <v>85</v>
      </c>
      <c r="N90" s="304">
        <v>45.512416165215058</v>
      </c>
      <c r="O90" s="305">
        <v>5.5644164447773123</v>
      </c>
      <c r="P90" s="306">
        <v>88</v>
      </c>
      <c r="Q90" s="304">
        <v>24.01030426037736</v>
      </c>
      <c r="R90" s="305">
        <v>4.8823175520346744</v>
      </c>
      <c r="S90" s="306">
        <v>86</v>
      </c>
      <c r="T90" s="304">
        <v>31.55121271287091</v>
      </c>
      <c r="U90" s="305">
        <v>5.4009616198300643</v>
      </c>
      <c r="V90" s="306">
        <v>84</v>
      </c>
      <c r="W90" s="304">
        <v>20.347016883846202</v>
      </c>
      <c r="X90" s="305">
        <v>4.7677878618958864</v>
      </c>
      <c r="Y90" s="306">
        <v>88</v>
      </c>
      <c r="Z90" s="304">
        <v>39.651017870165013</v>
      </c>
      <c r="AA90" s="305">
        <v>5.4686083018861433</v>
      </c>
      <c r="AB90" s="306">
        <v>91</v>
      </c>
      <c r="AC90" s="304">
        <v>15.845583225596121</v>
      </c>
      <c r="AD90" s="305">
        <v>4.2369162745374336</v>
      </c>
      <c r="AE90" s="307">
        <v>82</v>
      </c>
    </row>
    <row r="91" spans="1:31" ht="14.45" customHeight="1">
      <c r="A91" s="281" t="s">
        <v>87</v>
      </c>
      <c r="B91" s="309">
        <v>35.641613242200272</v>
      </c>
      <c r="C91" s="310">
        <v>4.8030056814711557</v>
      </c>
      <c r="D91" s="311">
        <v>94</v>
      </c>
      <c r="E91" s="309">
        <v>57.011233232653879</v>
      </c>
      <c r="F91" s="310">
        <v>4.6767277383202952</v>
      </c>
      <c r="G91" s="311">
        <v>103</v>
      </c>
      <c r="H91" s="309">
        <v>11.06325643741004</v>
      </c>
      <c r="I91" s="310">
        <v>3.2789786947597039</v>
      </c>
      <c r="J91" s="311">
        <v>86</v>
      </c>
      <c r="K91" s="309">
        <v>0</v>
      </c>
      <c r="L91" s="310"/>
      <c r="M91" s="311">
        <v>85</v>
      </c>
      <c r="N91" s="309">
        <v>31.500304464577681</v>
      </c>
      <c r="O91" s="310">
        <v>4.6159844581735561</v>
      </c>
      <c r="P91" s="311">
        <v>92</v>
      </c>
      <c r="Q91" s="309">
        <v>18.97444658915634</v>
      </c>
      <c r="R91" s="310">
        <v>3.9340841193215561</v>
      </c>
      <c r="S91" s="311">
        <v>90</v>
      </c>
      <c r="T91" s="309">
        <v>28.535163766835471</v>
      </c>
      <c r="U91" s="310">
        <v>4.7275468275108938</v>
      </c>
      <c r="V91" s="311">
        <v>90</v>
      </c>
      <c r="W91" s="309">
        <v>34.178286898920007</v>
      </c>
      <c r="X91" s="310">
        <v>4.7067976701320102</v>
      </c>
      <c r="Y91" s="311">
        <v>95</v>
      </c>
      <c r="Z91" s="309">
        <v>27.336026420953289</v>
      </c>
      <c r="AA91" s="310">
        <v>4.5013046963836603</v>
      </c>
      <c r="AB91" s="311">
        <v>91</v>
      </c>
      <c r="AC91" s="309">
        <v>22.341968460277531</v>
      </c>
      <c r="AD91" s="310">
        <v>4.1922293736232534</v>
      </c>
      <c r="AE91" s="312">
        <v>89</v>
      </c>
    </row>
    <row r="92" spans="1:31" ht="14.45" customHeight="1">
      <c r="A92" s="276" t="s">
        <v>88</v>
      </c>
      <c r="B92" s="304">
        <v>25.431602775330351</v>
      </c>
      <c r="C92" s="305">
        <v>6.0444074166157824</v>
      </c>
      <c r="D92" s="306">
        <v>46</v>
      </c>
      <c r="E92" s="304">
        <v>72.262869638335815</v>
      </c>
      <c r="F92" s="305">
        <v>5.6669747249198146</v>
      </c>
      <c r="G92" s="306">
        <v>49</v>
      </c>
      <c r="H92" s="304">
        <v>16.70048661917852</v>
      </c>
      <c r="I92" s="305">
        <v>4.7322240920703882</v>
      </c>
      <c r="J92" s="306">
        <v>48</v>
      </c>
      <c r="K92" s="304">
        <v>10.03525041734447</v>
      </c>
      <c r="L92" s="305">
        <v>4.5407783420528336</v>
      </c>
      <c r="M92" s="306">
        <v>47</v>
      </c>
      <c r="N92" s="304">
        <v>48.820514407251103</v>
      </c>
      <c r="O92" s="305">
        <v>6.9275223441758653</v>
      </c>
      <c r="P92" s="306">
        <v>47</v>
      </c>
      <c r="Q92" s="304">
        <v>18.227226088971289</v>
      </c>
      <c r="R92" s="305">
        <v>5.5996232742856202</v>
      </c>
      <c r="S92" s="306">
        <v>45</v>
      </c>
      <c r="T92" s="304">
        <v>24.760029767022381</v>
      </c>
      <c r="U92" s="305">
        <v>5.8968708215860461</v>
      </c>
      <c r="V92" s="306">
        <v>45</v>
      </c>
      <c r="W92" s="304">
        <v>23.313561381913619</v>
      </c>
      <c r="X92" s="305">
        <v>5.860330943281868</v>
      </c>
      <c r="Y92" s="306">
        <v>49</v>
      </c>
      <c r="Z92" s="304">
        <v>29.286563280424598</v>
      </c>
      <c r="AA92" s="305">
        <v>6.4541223225219433</v>
      </c>
      <c r="AB92" s="306">
        <v>47</v>
      </c>
      <c r="AC92" s="304">
        <v>6.9703333504381764</v>
      </c>
      <c r="AD92" s="305">
        <v>3.0818230120385142</v>
      </c>
      <c r="AE92" s="307">
        <v>45</v>
      </c>
    </row>
    <row r="93" spans="1:31" ht="14.45" customHeight="1">
      <c r="A93" s="281" t="s">
        <v>89</v>
      </c>
      <c r="B93" s="328" t="s">
        <v>429</v>
      </c>
      <c r="C93" s="329" t="s">
        <v>429</v>
      </c>
      <c r="D93" s="330" t="s">
        <v>429</v>
      </c>
      <c r="E93" s="328" t="s">
        <v>429</v>
      </c>
      <c r="F93" s="329" t="s">
        <v>429</v>
      </c>
      <c r="G93" s="330" t="s">
        <v>429</v>
      </c>
      <c r="H93" s="328" t="s">
        <v>429</v>
      </c>
      <c r="I93" s="329" t="s">
        <v>429</v>
      </c>
      <c r="J93" s="330" t="s">
        <v>429</v>
      </c>
      <c r="K93" s="328" t="s">
        <v>429</v>
      </c>
      <c r="L93" s="329" t="s">
        <v>429</v>
      </c>
      <c r="M93" s="330" t="s">
        <v>429</v>
      </c>
      <c r="N93" s="328" t="s">
        <v>429</v>
      </c>
      <c r="O93" s="329" t="s">
        <v>429</v>
      </c>
      <c r="P93" s="330" t="s">
        <v>429</v>
      </c>
      <c r="Q93" s="328" t="s">
        <v>429</v>
      </c>
      <c r="R93" s="329" t="s">
        <v>429</v>
      </c>
      <c r="S93" s="330" t="s">
        <v>429</v>
      </c>
      <c r="T93" s="328" t="s">
        <v>429</v>
      </c>
      <c r="U93" s="329" t="s">
        <v>429</v>
      </c>
      <c r="V93" s="330" t="s">
        <v>429</v>
      </c>
      <c r="W93" s="328" t="s">
        <v>429</v>
      </c>
      <c r="X93" s="329" t="s">
        <v>429</v>
      </c>
      <c r="Y93" s="330" t="s">
        <v>429</v>
      </c>
      <c r="Z93" s="328" t="s">
        <v>429</v>
      </c>
      <c r="AA93" s="329" t="s">
        <v>429</v>
      </c>
      <c r="AB93" s="330" t="s">
        <v>429</v>
      </c>
      <c r="AC93" s="328" t="s">
        <v>429</v>
      </c>
      <c r="AD93" s="329" t="s">
        <v>429</v>
      </c>
      <c r="AE93" s="331" t="s">
        <v>429</v>
      </c>
    </row>
    <row r="94" spans="1:31" ht="14.45" customHeight="1">
      <c r="A94" s="276" t="s">
        <v>90</v>
      </c>
      <c r="B94" s="304">
        <v>45.284914831312342</v>
      </c>
      <c r="C94" s="305">
        <v>4.038083674737269</v>
      </c>
      <c r="D94" s="306">
        <v>157</v>
      </c>
      <c r="E94" s="304">
        <v>50.852777759635472</v>
      </c>
      <c r="F94" s="305">
        <v>4.1365310359804699</v>
      </c>
      <c r="G94" s="306">
        <v>151</v>
      </c>
      <c r="H94" s="304">
        <v>7.6201085035628928</v>
      </c>
      <c r="I94" s="305">
        <v>2.13570555621257</v>
      </c>
      <c r="J94" s="306">
        <v>148</v>
      </c>
      <c r="K94" s="304">
        <v>5.8954171982468342</v>
      </c>
      <c r="L94" s="305">
        <v>2.245029796959098</v>
      </c>
      <c r="M94" s="306">
        <v>145</v>
      </c>
      <c r="N94" s="304">
        <v>32.361368031805618</v>
      </c>
      <c r="O94" s="305">
        <v>3.8828780130605249</v>
      </c>
      <c r="P94" s="306">
        <v>148</v>
      </c>
      <c r="Q94" s="304">
        <v>20.713395588079759</v>
      </c>
      <c r="R94" s="305">
        <v>3.5498984784791068</v>
      </c>
      <c r="S94" s="306">
        <v>146</v>
      </c>
      <c r="T94" s="304">
        <v>17.384499996139631</v>
      </c>
      <c r="U94" s="305">
        <v>3.046801657268511</v>
      </c>
      <c r="V94" s="306">
        <v>150</v>
      </c>
      <c r="W94" s="304">
        <v>31.070052122252651</v>
      </c>
      <c r="X94" s="305">
        <v>3.7095835898950078</v>
      </c>
      <c r="Y94" s="306">
        <v>150</v>
      </c>
      <c r="Z94" s="304">
        <v>39.129806061163997</v>
      </c>
      <c r="AA94" s="305">
        <v>4.0368180501090212</v>
      </c>
      <c r="AB94" s="306">
        <v>155</v>
      </c>
      <c r="AC94" s="304">
        <v>11.11760226335223</v>
      </c>
      <c r="AD94" s="305">
        <v>2.6871298121130369</v>
      </c>
      <c r="AE94" s="307">
        <v>143</v>
      </c>
    </row>
    <row r="95" spans="1:31" ht="14.45" customHeight="1">
      <c r="A95" s="281" t="s">
        <v>91</v>
      </c>
      <c r="B95" s="309">
        <v>17.326853469835289</v>
      </c>
      <c r="C95" s="310">
        <v>4.1475435695511287</v>
      </c>
      <c r="D95" s="311">
        <v>70</v>
      </c>
      <c r="E95" s="309">
        <v>56.941928836311483</v>
      </c>
      <c r="F95" s="310">
        <v>5.6002317093406599</v>
      </c>
      <c r="G95" s="311">
        <v>72</v>
      </c>
      <c r="H95" s="309">
        <v>10.348896217115421</v>
      </c>
      <c r="I95" s="310">
        <v>3.4952768640900338</v>
      </c>
      <c r="J95" s="311">
        <v>67</v>
      </c>
      <c r="K95" s="309">
        <v>10.056942778477451</v>
      </c>
      <c r="L95" s="310">
        <v>3.7739546489352929</v>
      </c>
      <c r="M95" s="311">
        <v>66</v>
      </c>
      <c r="N95" s="309">
        <v>30.18358830940269</v>
      </c>
      <c r="O95" s="310">
        <v>5.4649326368580837</v>
      </c>
      <c r="P95" s="311">
        <v>67</v>
      </c>
      <c r="Q95" s="309">
        <v>23.99888263392938</v>
      </c>
      <c r="R95" s="310">
        <v>5.0573824735221544</v>
      </c>
      <c r="S95" s="311">
        <v>70</v>
      </c>
      <c r="T95" s="309">
        <v>16.744405045360889</v>
      </c>
      <c r="U95" s="310">
        <v>4.3655798359342084</v>
      </c>
      <c r="V95" s="311">
        <v>66</v>
      </c>
      <c r="W95" s="309">
        <v>41.427019138849147</v>
      </c>
      <c r="X95" s="310">
        <v>5.7033871252541646</v>
      </c>
      <c r="Y95" s="311">
        <v>69</v>
      </c>
      <c r="Z95" s="309">
        <v>26.081465237777572</v>
      </c>
      <c r="AA95" s="310">
        <v>5.1226492342636636</v>
      </c>
      <c r="AB95" s="311">
        <v>69</v>
      </c>
      <c r="AC95" s="309">
        <v>20.07047633031214</v>
      </c>
      <c r="AD95" s="310">
        <v>4.5620633808611384</v>
      </c>
      <c r="AE95" s="312">
        <v>66</v>
      </c>
    </row>
    <row r="96" spans="1:31" ht="14.45" customHeight="1">
      <c r="A96" s="276" t="s">
        <v>92</v>
      </c>
      <c r="B96" s="304">
        <v>33.962334471340768</v>
      </c>
      <c r="C96" s="305">
        <v>3.926395237873078</v>
      </c>
      <c r="D96" s="306">
        <v>147</v>
      </c>
      <c r="E96" s="304">
        <v>64.683105480189553</v>
      </c>
      <c r="F96" s="305">
        <v>3.8229303459309949</v>
      </c>
      <c r="G96" s="306">
        <v>156</v>
      </c>
      <c r="H96" s="304">
        <v>8.1695841637110238</v>
      </c>
      <c r="I96" s="305">
        <v>2.3500983222169012</v>
      </c>
      <c r="J96" s="306">
        <v>139</v>
      </c>
      <c r="K96" s="304">
        <v>5.2647850650548476</v>
      </c>
      <c r="L96" s="305">
        <v>1.9212057643358731</v>
      </c>
      <c r="M96" s="306">
        <v>138</v>
      </c>
      <c r="N96" s="304">
        <v>48.593471042975636</v>
      </c>
      <c r="O96" s="305">
        <v>4.1984740938381124</v>
      </c>
      <c r="P96" s="306">
        <v>142</v>
      </c>
      <c r="Q96" s="304">
        <v>27.98712228899549</v>
      </c>
      <c r="R96" s="305">
        <v>3.6952634079097981</v>
      </c>
      <c r="S96" s="306">
        <v>145</v>
      </c>
      <c r="T96" s="304">
        <v>22.39446879616127</v>
      </c>
      <c r="U96" s="305">
        <v>3.5762765361380722</v>
      </c>
      <c r="V96" s="306">
        <v>142</v>
      </c>
      <c r="W96" s="304">
        <v>28.872390685913651</v>
      </c>
      <c r="X96" s="305">
        <v>3.71253847098358</v>
      </c>
      <c r="Y96" s="306">
        <v>148</v>
      </c>
      <c r="Z96" s="304">
        <v>30.394732081859509</v>
      </c>
      <c r="AA96" s="305">
        <v>3.8626665082158942</v>
      </c>
      <c r="AB96" s="306">
        <v>142</v>
      </c>
      <c r="AC96" s="304">
        <v>17.165423189498469</v>
      </c>
      <c r="AD96" s="305">
        <v>3.2581615002231632</v>
      </c>
      <c r="AE96" s="307">
        <v>137</v>
      </c>
    </row>
    <row r="97" spans="1:31" ht="14.45" customHeight="1">
      <c r="A97" s="281" t="s">
        <v>93</v>
      </c>
      <c r="B97" s="309">
        <v>38.953253939818069</v>
      </c>
      <c r="C97" s="310">
        <v>3.2275936395761282</v>
      </c>
      <c r="D97" s="311">
        <v>226</v>
      </c>
      <c r="E97" s="309">
        <v>54.005720023334412</v>
      </c>
      <c r="F97" s="310">
        <v>3.288611272805801</v>
      </c>
      <c r="G97" s="311">
        <v>228</v>
      </c>
      <c r="H97" s="309">
        <v>9.5103321123621214</v>
      </c>
      <c r="I97" s="310">
        <v>2.0812790056277222</v>
      </c>
      <c r="J97" s="311">
        <v>217</v>
      </c>
      <c r="K97" s="309">
        <v>4.2707693274405436</v>
      </c>
      <c r="L97" s="310">
        <v>1.3912561182525509</v>
      </c>
      <c r="M97" s="311">
        <v>216</v>
      </c>
      <c r="N97" s="309">
        <v>32.215556360533611</v>
      </c>
      <c r="O97" s="310">
        <v>3.1286178231634452</v>
      </c>
      <c r="P97" s="311">
        <v>221</v>
      </c>
      <c r="Q97" s="309">
        <v>20.079276071716571</v>
      </c>
      <c r="R97" s="310">
        <v>2.654215746399474</v>
      </c>
      <c r="S97" s="311">
        <v>225</v>
      </c>
      <c r="T97" s="309">
        <v>19.70686454090001</v>
      </c>
      <c r="U97" s="310">
        <v>2.7028163282614779</v>
      </c>
      <c r="V97" s="311">
        <v>222</v>
      </c>
      <c r="W97" s="309">
        <v>21.057916533704169</v>
      </c>
      <c r="X97" s="310">
        <v>2.7194667536898471</v>
      </c>
      <c r="Y97" s="311">
        <v>220</v>
      </c>
      <c r="Z97" s="309">
        <v>27.210558040047989</v>
      </c>
      <c r="AA97" s="310">
        <v>2.94351999136651</v>
      </c>
      <c r="AB97" s="311">
        <v>221</v>
      </c>
      <c r="AC97" s="309">
        <v>22.598947383053471</v>
      </c>
      <c r="AD97" s="310">
        <v>2.8208410587802129</v>
      </c>
      <c r="AE97" s="312">
        <v>215</v>
      </c>
    </row>
    <row r="98" spans="1:31" ht="14.45" customHeight="1">
      <c r="A98" s="276" t="s">
        <v>94</v>
      </c>
      <c r="B98" s="304">
        <v>50.706137282493692</v>
      </c>
      <c r="C98" s="305">
        <v>3.9282562213168228</v>
      </c>
      <c r="D98" s="306">
        <v>154</v>
      </c>
      <c r="E98" s="304">
        <v>52.045700595914028</v>
      </c>
      <c r="F98" s="305">
        <v>3.9759705337696181</v>
      </c>
      <c r="G98" s="306">
        <v>149</v>
      </c>
      <c r="H98" s="304">
        <v>6.8844216228774524</v>
      </c>
      <c r="I98" s="305">
        <v>1.9203747276922929</v>
      </c>
      <c r="J98" s="306">
        <v>138</v>
      </c>
      <c r="K98" s="304">
        <v>3.3752168145010271</v>
      </c>
      <c r="L98" s="305">
        <v>1.409602851926202</v>
      </c>
      <c r="M98" s="306">
        <v>138</v>
      </c>
      <c r="N98" s="304">
        <v>31.953024397777181</v>
      </c>
      <c r="O98" s="305">
        <v>3.8502248656484732</v>
      </c>
      <c r="P98" s="306">
        <v>142</v>
      </c>
      <c r="Q98" s="304">
        <v>22.386933125883189</v>
      </c>
      <c r="R98" s="305">
        <v>3.3319551124048901</v>
      </c>
      <c r="S98" s="306">
        <v>144</v>
      </c>
      <c r="T98" s="304">
        <v>16.08130329616035</v>
      </c>
      <c r="U98" s="305">
        <v>2.9725726111329349</v>
      </c>
      <c r="V98" s="306">
        <v>142</v>
      </c>
      <c r="W98" s="304">
        <v>36.613167639128228</v>
      </c>
      <c r="X98" s="305">
        <v>3.819876513232304</v>
      </c>
      <c r="Y98" s="306">
        <v>155</v>
      </c>
      <c r="Z98" s="304">
        <v>31.654239125154511</v>
      </c>
      <c r="AA98" s="305">
        <v>3.7262811502560971</v>
      </c>
      <c r="AB98" s="306">
        <v>151</v>
      </c>
      <c r="AC98" s="304">
        <v>21.1390160975123</v>
      </c>
      <c r="AD98" s="305">
        <v>3.3462945983600179</v>
      </c>
      <c r="AE98" s="307">
        <v>137</v>
      </c>
    </row>
    <row r="99" spans="1:31" ht="14.45" customHeight="1">
      <c r="A99" s="281" t="s">
        <v>95</v>
      </c>
      <c r="B99" s="309">
        <v>40.379170772369783</v>
      </c>
      <c r="C99" s="310">
        <v>6.2203759398077692</v>
      </c>
      <c r="D99" s="311">
        <v>53</v>
      </c>
      <c r="E99" s="309">
        <v>52.572124623128197</v>
      </c>
      <c r="F99" s="310">
        <v>6.5208926778048211</v>
      </c>
      <c r="G99" s="311">
        <v>51</v>
      </c>
      <c r="H99" s="309">
        <v>7.6704066296214037</v>
      </c>
      <c r="I99" s="310">
        <v>3.3978998221056682</v>
      </c>
      <c r="J99" s="311">
        <v>49</v>
      </c>
      <c r="K99" s="309">
        <v>0</v>
      </c>
      <c r="L99" s="310"/>
      <c r="M99" s="311">
        <v>47</v>
      </c>
      <c r="N99" s="309">
        <v>31.09999155979375</v>
      </c>
      <c r="O99" s="310">
        <v>5.974940529348908</v>
      </c>
      <c r="P99" s="311">
        <v>51</v>
      </c>
      <c r="Q99" s="309">
        <v>24.823713513457829</v>
      </c>
      <c r="R99" s="310">
        <v>5.981081417727717</v>
      </c>
      <c r="S99" s="311">
        <v>49</v>
      </c>
      <c r="T99" s="309">
        <v>24.51293282728912</v>
      </c>
      <c r="U99" s="310">
        <v>5.7376044808273869</v>
      </c>
      <c r="V99" s="311">
        <v>52</v>
      </c>
      <c r="W99" s="309">
        <v>33.809143992659912</v>
      </c>
      <c r="X99" s="310">
        <v>6.210482609221371</v>
      </c>
      <c r="Y99" s="311">
        <v>51</v>
      </c>
      <c r="Z99" s="309">
        <v>30.615195009535849</v>
      </c>
      <c r="AA99" s="310">
        <v>6.0918830410827676</v>
      </c>
      <c r="AB99" s="311">
        <v>49</v>
      </c>
      <c r="AC99" s="309">
        <v>11.91396643428847</v>
      </c>
      <c r="AD99" s="310">
        <v>4.2297559682800117</v>
      </c>
      <c r="AE99" s="312">
        <v>47</v>
      </c>
    </row>
    <row r="100" spans="1:31" ht="14.45" customHeight="1">
      <c r="A100" s="276" t="s">
        <v>96</v>
      </c>
      <c r="B100" s="304">
        <v>25.04394944967391</v>
      </c>
      <c r="C100" s="305">
        <v>3.7616141479169949</v>
      </c>
      <c r="D100" s="306">
        <v>129</v>
      </c>
      <c r="E100" s="304">
        <v>62.603284934633223</v>
      </c>
      <c r="F100" s="305">
        <v>4.0463208607093213</v>
      </c>
      <c r="G100" s="306">
        <v>133</v>
      </c>
      <c r="H100" s="304">
        <v>9.7456174165620748</v>
      </c>
      <c r="I100" s="305">
        <v>2.75568763946923</v>
      </c>
      <c r="J100" s="306">
        <v>126</v>
      </c>
      <c r="K100" s="304">
        <v>6.5491025082427416</v>
      </c>
      <c r="L100" s="305">
        <v>2.358333999902277</v>
      </c>
      <c r="M100" s="306">
        <v>126</v>
      </c>
      <c r="N100" s="304">
        <v>39.416961174411711</v>
      </c>
      <c r="O100" s="305">
        <v>4.222447276304087</v>
      </c>
      <c r="P100" s="306">
        <v>130</v>
      </c>
      <c r="Q100" s="304">
        <v>19.03936663879529</v>
      </c>
      <c r="R100" s="305">
        <v>3.4133849228605948</v>
      </c>
      <c r="S100" s="306">
        <v>130</v>
      </c>
      <c r="T100" s="304">
        <v>20.066444279175808</v>
      </c>
      <c r="U100" s="305">
        <v>3.3501441758491191</v>
      </c>
      <c r="V100" s="306">
        <v>129</v>
      </c>
      <c r="W100" s="304">
        <v>34.219252026633988</v>
      </c>
      <c r="X100" s="305">
        <v>3.9758900193972511</v>
      </c>
      <c r="Y100" s="306">
        <v>133</v>
      </c>
      <c r="Z100" s="304">
        <v>37.163809313075078</v>
      </c>
      <c r="AA100" s="305">
        <v>4.2371131276217806</v>
      </c>
      <c r="AB100" s="306">
        <v>129</v>
      </c>
      <c r="AC100" s="304">
        <v>13.38821949747819</v>
      </c>
      <c r="AD100" s="305">
        <v>2.8910984086376041</v>
      </c>
      <c r="AE100" s="307">
        <v>121</v>
      </c>
    </row>
    <row r="101" spans="1:31" ht="14.45" customHeight="1">
      <c r="A101" s="281" t="s">
        <v>97</v>
      </c>
      <c r="B101" s="309">
        <v>29.077884215702451</v>
      </c>
      <c r="C101" s="310">
        <v>5.2940918348184471</v>
      </c>
      <c r="D101" s="311">
        <v>73</v>
      </c>
      <c r="E101" s="309">
        <v>45.909766471179417</v>
      </c>
      <c r="F101" s="310">
        <v>5.6215206621793152</v>
      </c>
      <c r="G101" s="311">
        <v>73</v>
      </c>
      <c r="H101" s="309">
        <v>8.3344449607853281</v>
      </c>
      <c r="I101" s="310">
        <v>3.1173145426683528</v>
      </c>
      <c r="J101" s="311">
        <v>68</v>
      </c>
      <c r="K101" s="309">
        <v>6.5852648522907202</v>
      </c>
      <c r="L101" s="310">
        <v>3.076837668765791</v>
      </c>
      <c r="M101" s="311">
        <v>68</v>
      </c>
      <c r="N101" s="309">
        <v>41.282401048051277</v>
      </c>
      <c r="O101" s="310">
        <v>5.6539175639027421</v>
      </c>
      <c r="P101" s="311">
        <v>70</v>
      </c>
      <c r="Q101" s="309">
        <v>18.54511662409357</v>
      </c>
      <c r="R101" s="310">
        <v>4.3183828976154954</v>
      </c>
      <c r="S101" s="311">
        <v>71</v>
      </c>
      <c r="T101" s="309">
        <v>18.49157713566402</v>
      </c>
      <c r="U101" s="310">
        <v>4.4060436756812944</v>
      </c>
      <c r="V101" s="311">
        <v>72</v>
      </c>
      <c r="W101" s="309">
        <v>50.775639576414306</v>
      </c>
      <c r="X101" s="310">
        <v>5.5795109019962226</v>
      </c>
      <c r="Y101" s="311">
        <v>75</v>
      </c>
      <c r="Z101" s="309">
        <v>27.107063025954499</v>
      </c>
      <c r="AA101" s="310">
        <v>5.072654720224735</v>
      </c>
      <c r="AB101" s="311">
        <v>73</v>
      </c>
      <c r="AC101" s="309">
        <v>21.361972459417071</v>
      </c>
      <c r="AD101" s="310">
        <v>4.832868770637706</v>
      </c>
      <c r="AE101" s="312">
        <v>69</v>
      </c>
    </row>
    <row r="102" spans="1:31" ht="14.45" customHeight="1">
      <c r="A102" s="276" t="s">
        <v>98</v>
      </c>
      <c r="B102" s="304">
        <v>29.38202873171975</v>
      </c>
      <c r="C102" s="305">
        <v>4.0100490435936029</v>
      </c>
      <c r="D102" s="306">
        <v>121</v>
      </c>
      <c r="E102" s="304">
        <v>47.04187152952278</v>
      </c>
      <c r="F102" s="305">
        <v>4.5047803274391747</v>
      </c>
      <c r="G102" s="306">
        <v>119</v>
      </c>
      <c r="H102" s="304">
        <v>4.8155426595779858</v>
      </c>
      <c r="I102" s="305">
        <v>1.989617802502599</v>
      </c>
      <c r="J102" s="306">
        <v>116</v>
      </c>
      <c r="K102" s="304">
        <v>0.77906097348982328</v>
      </c>
      <c r="L102" s="305">
        <v>0.73359609591907649</v>
      </c>
      <c r="M102" s="306">
        <v>115</v>
      </c>
      <c r="N102" s="304">
        <v>30.39763139158854</v>
      </c>
      <c r="O102" s="305">
        <v>4.1727081488584696</v>
      </c>
      <c r="P102" s="306">
        <v>119</v>
      </c>
      <c r="Q102" s="304">
        <v>27.503958104171659</v>
      </c>
      <c r="R102" s="305">
        <v>3.8567168025381169</v>
      </c>
      <c r="S102" s="306">
        <v>123</v>
      </c>
      <c r="T102" s="304">
        <v>24.686813735788281</v>
      </c>
      <c r="U102" s="305">
        <v>3.9257909510443181</v>
      </c>
      <c r="V102" s="306">
        <v>117</v>
      </c>
      <c r="W102" s="304">
        <v>18.888598075937459</v>
      </c>
      <c r="X102" s="305">
        <v>3.4226603991514599</v>
      </c>
      <c r="Y102" s="306">
        <v>117</v>
      </c>
      <c r="Z102" s="304">
        <v>35.775437121562838</v>
      </c>
      <c r="AA102" s="305">
        <v>4.3793816945161668</v>
      </c>
      <c r="AB102" s="306">
        <v>118</v>
      </c>
      <c r="AC102" s="304">
        <v>16.96592848238026</v>
      </c>
      <c r="AD102" s="305">
        <v>3.6732368519720109</v>
      </c>
      <c r="AE102" s="307">
        <v>112</v>
      </c>
    </row>
    <row r="103" spans="1:31" ht="14.45" customHeight="1" thickBot="1">
      <c r="A103" s="286" t="s">
        <v>99</v>
      </c>
      <c r="B103" s="319">
        <v>44.293500896686417</v>
      </c>
      <c r="C103" s="320">
        <v>4.921542980236091</v>
      </c>
      <c r="D103" s="321">
        <v>93</v>
      </c>
      <c r="E103" s="319">
        <v>51.01072054729768</v>
      </c>
      <c r="F103" s="320">
        <v>4.9093101567950166</v>
      </c>
      <c r="G103" s="321">
        <v>94</v>
      </c>
      <c r="H103" s="319">
        <v>8.4079085217079097</v>
      </c>
      <c r="I103" s="320">
        <v>2.657933407562465</v>
      </c>
      <c r="J103" s="321">
        <v>85</v>
      </c>
      <c r="K103" s="319">
        <v>7.7222871802410271</v>
      </c>
      <c r="L103" s="320">
        <v>2.6119334929328608</v>
      </c>
      <c r="M103" s="321">
        <v>85</v>
      </c>
      <c r="N103" s="319">
        <v>31.029138421835519</v>
      </c>
      <c r="O103" s="320">
        <v>4.5824915235724326</v>
      </c>
      <c r="P103" s="321">
        <v>89</v>
      </c>
      <c r="Q103" s="319">
        <v>19.123247314853309</v>
      </c>
      <c r="R103" s="320">
        <v>4.2044635520695106</v>
      </c>
      <c r="S103" s="321">
        <v>89</v>
      </c>
      <c r="T103" s="319">
        <v>16.47771211358894</v>
      </c>
      <c r="U103" s="320">
        <v>3.7572559548379738</v>
      </c>
      <c r="V103" s="321">
        <v>89</v>
      </c>
      <c r="W103" s="319">
        <v>39.919097067214061</v>
      </c>
      <c r="X103" s="320">
        <v>4.9516596316424124</v>
      </c>
      <c r="Y103" s="321">
        <v>88</v>
      </c>
      <c r="Z103" s="319">
        <v>34.977455310004487</v>
      </c>
      <c r="AA103" s="320">
        <v>4.7698609583679517</v>
      </c>
      <c r="AB103" s="321">
        <v>89</v>
      </c>
      <c r="AC103" s="319">
        <v>13.137606729090709</v>
      </c>
      <c r="AD103" s="320">
        <v>3.3018772843067352</v>
      </c>
      <c r="AE103" s="322">
        <v>87</v>
      </c>
    </row>
    <row r="104" spans="1:31" ht="14.45" customHeight="1">
      <c r="A104" s="291" t="s">
        <v>100</v>
      </c>
      <c r="B104" s="332">
        <v>37.270989863246889</v>
      </c>
      <c r="C104" s="333">
        <v>1.3432652032989549</v>
      </c>
      <c r="D104" s="334">
        <v>1396</v>
      </c>
      <c r="E104" s="332">
        <v>56.375856350679648</v>
      </c>
      <c r="F104" s="333">
        <v>1.3683595834412221</v>
      </c>
      <c r="G104" s="334">
        <v>1427</v>
      </c>
      <c r="H104" s="332">
        <v>8.8959660219788432</v>
      </c>
      <c r="I104" s="333">
        <v>0.82901728055423207</v>
      </c>
      <c r="J104" s="334">
        <v>1334</v>
      </c>
      <c r="K104" s="332">
        <v>4.6993190553978268</v>
      </c>
      <c r="L104" s="333">
        <v>0.64099977524663776</v>
      </c>
      <c r="M104" s="334">
        <v>1319</v>
      </c>
      <c r="N104" s="332">
        <v>35.344613842220838</v>
      </c>
      <c r="O104" s="333">
        <v>1.3485683193649189</v>
      </c>
      <c r="P104" s="334">
        <v>1359</v>
      </c>
      <c r="Q104" s="332">
        <v>22.35801760230212</v>
      </c>
      <c r="R104" s="333">
        <v>1.1759678812451271</v>
      </c>
      <c r="S104" s="334">
        <v>1364</v>
      </c>
      <c r="T104" s="332">
        <v>22.35276945211147</v>
      </c>
      <c r="U104" s="333">
        <v>1.1780823924820909</v>
      </c>
      <c r="V104" s="334">
        <v>1366</v>
      </c>
      <c r="W104" s="332">
        <v>24.818962418765562</v>
      </c>
      <c r="X104" s="333">
        <v>1.1854708065865069</v>
      </c>
      <c r="Y104" s="334">
        <v>1384</v>
      </c>
      <c r="Z104" s="332">
        <v>34.172573325302309</v>
      </c>
      <c r="AA104" s="333">
        <v>1.3166679264481571</v>
      </c>
      <c r="AB104" s="334">
        <v>1388</v>
      </c>
      <c r="AC104" s="332">
        <v>17.867338646642391</v>
      </c>
      <c r="AD104" s="333">
        <v>1.102152354521903</v>
      </c>
      <c r="AE104" s="335">
        <v>1307</v>
      </c>
    </row>
    <row r="105" spans="1:31" ht="14.45" customHeight="1">
      <c r="A105" s="291" t="s">
        <v>101</v>
      </c>
      <c r="B105" s="332">
        <v>28.16078535938448</v>
      </c>
      <c r="C105" s="333">
        <v>1.8895249799542031</v>
      </c>
      <c r="D105" s="334">
        <v>546</v>
      </c>
      <c r="E105" s="332">
        <v>58.076313384429888</v>
      </c>
      <c r="F105" s="333">
        <v>2.0558676205805151</v>
      </c>
      <c r="G105" s="334">
        <v>568</v>
      </c>
      <c r="H105" s="332">
        <v>9.7816605899422022</v>
      </c>
      <c r="I105" s="333">
        <v>1.339149134646989</v>
      </c>
      <c r="J105" s="334">
        <v>519</v>
      </c>
      <c r="K105" s="332">
        <v>6.5840321662152386</v>
      </c>
      <c r="L105" s="333">
        <v>1.194665294016537</v>
      </c>
      <c r="M105" s="334">
        <v>515</v>
      </c>
      <c r="N105" s="332">
        <v>37.50226050220143</v>
      </c>
      <c r="O105" s="333">
        <v>2.1236521330410638</v>
      </c>
      <c r="P105" s="334">
        <v>536</v>
      </c>
      <c r="Q105" s="332">
        <v>20.508245799796889</v>
      </c>
      <c r="R105" s="333">
        <v>1.785568056569266</v>
      </c>
      <c r="S105" s="334">
        <v>536</v>
      </c>
      <c r="T105" s="332">
        <v>22.876675448850559</v>
      </c>
      <c r="U105" s="333">
        <v>1.8674666530304489</v>
      </c>
      <c r="V105" s="334">
        <v>530</v>
      </c>
      <c r="W105" s="332">
        <v>34.730699706315718</v>
      </c>
      <c r="X105" s="333">
        <v>2.001103671523015</v>
      </c>
      <c r="Y105" s="334">
        <v>548</v>
      </c>
      <c r="Z105" s="332">
        <v>33.355783647281207</v>
      </c>
      <c r="AA105" s="333">
        <v>2.0877175261668262</v>
      </c>
      <c r="AB105" s="334">
        <v>542</v>
      </c>
      <c r="AC105" s="332">
        <v>17.130530786973111</v>
      </c>
      <c r="AD105" s="333">
        <v>1.6331955255677579</v>
      </c>
      <c r="AE105" s="335">
        <v>514</v>
      </c>
    </row>
    <row r="106" spans="1:31" ht="14.45" customHeight="1">
      <c r="A106" s="296" t="s">
        <v>102</v>
      </c>
      <c r="B106" s="324">
        <v>35.584713065897553</v>
      </c>
      <c r="C106" s="325">
        <v>1.149194949918585</v>
      </c>
      <c r="D106" s="326">
        <v>1942</v>
      </c>
      <c r="E106" s="324">
        <v>56.696031203253398</v>
      </c>
      <c r="F106" s="325">
        <v>1.1764653031218619</v>
      </c>
      <c r="G106" s="326">
        <v>1995</v>
      </c>
      <c r="H106" s="324">
        <v>9.0596762546986334</v>
      </c>
      <c r="I106" s="325">
        <v>0.71970107926632643</v>
      </c>
      <c r="J106" s="326">
        <v>1853</v>
      </c>
      <c r="K106" s="324">
        <v>5.0495439551059977</v>
      </c>
      <c r="L106" s="325">
        <v>0.56725624050821877</v>
      </c>
      <c r="M106" s="326">
        <v>1834</v>
      </c>
      <c r="N106" s="324">
        <v>35.749040487252898</v>
      </c>
      <c r="O106" s="325">
        <v>1.166092899546354</v>
      </c>
      <c r="P106" s="326">
        <v>1895</v>
      </c>
      <c r="Q106" s="324">
        <v>22.013764865335791</v>
      </c>
      <c r="R106" s="325">
        <v>1.0130933048030679</v>
      </c>
      <c r="S106" s="326">
        <v>1900</v>
      </c>
      <c r="T106" s="324">
        <v>22.448893430519959</v>
      </c>
      <c r="U106" s="325">
        <v>1.0211570327224</v>
      </c>
      <c r="V106" s="326">
        <v>1896</v>
      </c>
      <c r="W106" s="324">
        <v>26.680398650965959</v>
      </c>
      <c r="X106" s="325">
        <v>1.034687805314469</v>
      </c>
      <c r="Y106" s="326">
        <v>1932</v>
      </c>
      <c r="Z106" s="324">
        <v>34.020839936963377</v>
      </c>
      <c r="AA106" s="325">
        <v>1.139935500087917</v>
      </c>
      <c r="AB106" s="326">
        <v>1930</v>
      </c>
      <c r="AC106" s="324">
        <v>17.730194060578111</v>
      </c>
      <c r="AD106" s="325">
        <v>0.94711832475752822</v>
      </c>
      <c r="AE106" s="327">
        <v>1821</v>
      </c>
    </row>
    <row r="107" spans="1:31" ht="14.45" customHeight="1">
      <c r="A107" s="1162" t="s">
        <v>280</v>
      </c>
      <c r="B107" s="1162" t="s">
        <v>281</v>
      </c>
      <c r="C107" s="1162" t="s">
        <v>281</v>
      </c>
      <c r="D107" s="1162" t="s">
        <v>281</v>
      </c>
      <c r="E107" s="1162" t="s">
        <v>281</v>
      </c>
      <c r="F107" s="1162" t="s">
        <v>281</v>
      </c>
      <c r="G107" s="1162" t="s">
        <v>281</v>
      </c>
      <c r="H107" s="1162" t="s">
        <v>281</v>
      </c>
      <c r="I107" s="1162" t="s">
        <v>281</v>
      </c>
      <c r="J107" s="1162" t="s">
        <v>281</v>
      </c>
      <c r="K107" s="1162" t="s">
        <v>281</v>
      </c>
      <c r="L107" s="1162" t="s">
        <v>281</v>
      </c>
      <c r="M107" s="1162" t="s">
        <v>281</v>
      </c>
      <c r="N107" s="1162" t="s">
        <v>281</v>
      </c>
      <c r="O107" s="1162" t="s">
        <v>281</v>
      </c>
      <c r="P107" s="1162" t="s">
        <v>281</v>
      </c>
      <c r="Q107" s="1162" t="s">
        <v>281</v>
      </c>
      <c r="R107" s="1162" t="s">
        <v>281</v>
      </c>
      <c r="S107" s="1162" t="s">
        <v>281</v>
      </c>
      <c r="T107" s="1162" t="s">
        <v>281</v>
      </c>
      <c r="U107" s="1162" t="s">
        <v>281</v>
      </c>
      <c r="V107" s="1162" t="s">
        <v>281</v>
      </c>
      <c r="W107" s="1162" t="s">
        <v>281</v>
      </c>
      <c r="X107" s="1162" t="s">
        <v>281</v>
      </c>
      <c r="Y107" s="1162" t="s">
        <v>281</v>
      </c>
      <c r="Z107" s="1162" t="s">
        <v>281</v>
      </c>
      <c r="AA107" s="1162" t="s">
        <v>281</v>
      </c>
      <c r="AB107" s="1162" t="s">
        <v>281</v>
      </c>
      <c r="AC107" s="1162" t="s">
        <v>281</v>
      </c>
      <c r="AD107" s="1162" t="s">
        <v>281</v>
      </c>
      <c r="AE107" s="1162" t="s">
        <v>281</v>
      </c>
    </row>
    <row r="108" spans="1:31" ht="14.45" customHeight="1">
      <c r="A108" s="1162" t="s">
        <v>196</v>
      </c>
      <c r="B108" s="1162" t="s">
        <v>105</v>
      </c>
      <c r="C108" s="1162" t="s">
        <v>105</v>
      </c>
      <c r="D108" s="1162" t="s">
        <v>105</v>
      </c>
      <c r="E108" s="1162" t="s">
        <v>105</v>
      </c>
      <c r="F108" s="1162" t="s">
        <v>105</v>
      </c>
      <c r="G108" s="1162" t="s">
        <v>105</v>
      </c>
      <c r="H108" s="1162" t="s">
        <v>105</v>
      </c>
      <c r="I108" s="1162" t="s">
        <v>105</v>
      </c>
      <c r="J108" s="1162" t="s">
        <v>105</v>
      </c>
      <c r="K108" s="1162" t="s">
        <v>105</v>
      </c>
      <c r="L108" s="1162" t="s">
        <v>105</v>
      </c>
      <c r="M108" s="1162" t="s">
        <v>105</v>
      </c>
      <c r="N108" s="1162" t="s">
        <v>105</v>
      </c>
      <c r="O108" s="1162" t="s">
        <v>105</v>
      </c>
      <c r="P108" s="1162" t="s">
        <v>105</v>
      </c>
      <c r="Q108" s="1162" t="s">
        <v>105</v>
      </c>
      <c r="R108" s="1162" t="s">
        <v>105</v>
      </c>
      <c r="S108" s="1162" t="s">
        <v>105</v>
      </c>
      <c r="T108" s="1162" t="s">
        <v>105</v>
      </c>
      <c r="U108" s="1162" t="s">
        <v>105</v>
      </c>
      <c r="V108" s="1162" t="s">
        <v>105</v>
      </c>
      <c r="W108" s="1162" t="s">
        <v>105</v>
      </c>
      <c r="X108" s="1162" t="s">
        <v>105</v>
      </c>
      <c r="Y108" s="1162" t="s">
        <v>105</v>
      </c>
      <c r="Z108" s="1162" t="s">
        <v>105</v>
      </c>
      <c r="AA108" s="1162" t="s">
        <v>105</v>
      </c>
      <c r="AB108" s="1162" t="s">
        <v>105</v>
      </c>
      <c r="AC108" s="1162" t="s">
        <v>105</v>
      </c>
      <c r="AD108" s="1162" t="s">
        <v>105</v>
      </c>
      <c r="AE108" s="1162" t="s">
        <v>105</v>
      </c>
    </row>
    <row r="109" spans="1:31" ht="14.45" customHeight="1">
      <c r="A109" s="1162" t="s">
        <v>284</v>
      </c>
      <c r="B109" s="1162" t="s">
        <v>284</v>
      </c>
      <c r="C109" s="1162" t="s">
        <v>284</v>
      </c>
      <c r="D109" s="1162" t="s">
        <v>284</v>
      </c>
      <c r="E109" s="1162" t="s">
        <v>284</v>
      </c>
      <c r="F109" s="1162" t="s">
        <v>284</v>
      </c>
      <c r="G109" s="1162" t="s">
        <v>284</v>
      </c>
      <c r="H109" s="1162" t="s">
        <v>284</v>
      </c>
      <c r="I109" s="1162" t="s">
        <v>284</v>
      </c>
      <c r="J109" s="1162" t="s">
        <v>284</v>
      </c>
      <c r="K109" s="1162" t="s">
        <v>284</v>
      </c>
      <c r="L109" s="1162" t="s">
        <v>284</v>
      </c>
      <c r="M109" s="1162" t="s">
        <v>284</v>
      </c>
      <c r="N109" s="1162" t="s">
        <v>284</v>
      </c>
      <c r="O109" s="1162" t="s">
        <v>284</v>
      </c>
      <c r="P109" s="1162" t="s">
        <v>284</v>
      </c>
      <c r="Q109" s="1162" t="s">
        <v>284</v>
      </c>
      <c r="R109" s="1162" t="s">
        <v>284</v>
      </c>
      <c r="S109" s="1162" t="s">
        <v>284</v>
      </c>
      <c r="T109" s="1162" t="s">
        <v>284</v>
      </c>
      <c r="U109" s="1162" t="s">
        <v>284</v>
      </c>
      <c r="V109" s="1162" t="s">
        <v>284</v>
      </c>
      <c r="W109" s="1162" t="s">
        <v>284</v>
      </c>
      <c r="X109" s="1162" t="s">
        <v>284</v>
      </c>
      <c r="Y109" s="1162" t="s">
        <v>284</v>
      </c>
      <c r="Z109" s="1162" t="s">
        <v>284</v>
      </c>
      <c r="AA109" s="1162" t="s">
        <v>284</v>
      </c>
      <c r="AB109" s="1162" t="s">
        <v>284</v>
      </c>
      <c r="AC109" s="1162" t="s">
        <v>284</v>
      </c>
      <c r="AD109" s="1162" t="s">
        <v>284</v>
      </c>
      <c r="AE109" s="1162" t="s">
        <v>284</v>
      </c>
    </row>
  </sheetData>
  <mergeCells count="44">
    <mergeCell ref="A85:AE85"/>
    <mergeCell ref="AC32:AE32"/>
    <mergeCell ref="A6:A7"/>
    <mergeCell ref="A60:A61"/>
    <mergeCell ref="A32:A33"/>
    <mergeCell ref="A83:D83"/>
    <mergeCell ref="A27:D27"/>
    <mergeCell ref="A28:D28"/>
    <mergeCell ref="A81:D81"/>
    <mergeCell ref="A82:D82"/>
    <mergeCell ref="A55:AE55"/>
    <mergeCell ref="A59:D59"/>
    <mergeCell ref="B60:D60"/>
    <mergeCell ref="A29:D29"/>
    <mergeCell ref="A109:AE109"/>
    <mergeCell ref="T86:V86"/>
    <mergeCell ref="W86:Y86"/>
    <mergeCell ref="Z86:AB86"/>
    <mergeCell ref="AC86:AE86"/>
    <mergeCell ref="A107:AE107"/>
    <mergeCell ref="A108:AE108"/>
    <mergeCell ref="B86:D86"/>
    <mergeCell ref="E86:G86"/>
    <mergeCell ref="H86:J86"/>
    <mergeCell ref="K86:M86"/>
    <mergeCell ref="N86:P86"/>
    <mergeCell ref="Q86:S86"/>
    <mergeCell ref="A86:A87"/>
    <mergeCell ref="A3:AE3"/>
    <mergeCell ref="A57:AE57"/>
    <mergeCell ref="A31:AE31"/>
    <mergeCell ref="B32:D32"/>
    <mergeCell ref="E32:G32"/>
    <mergeCell ref="H32:J32"/>
    <mergeCell ref="K32:M32"/>
    <mergeCell ref="N32:P32"/>
    <mergeCell ref="Q32:S32"/>
    <mergeCell ref="T32:V32"/>
    <mergeCell ref="W32:Y32"/>
    <mergeCell ref="Z32:AB32"/>
    <mergeCell ref="A5:D5"/>
    <mergeCell ref="A53:AE53"/>
    <mergeCell ref="A54:AE54"/>
    <mergeCell ref="B6:D6"/>
  </mergeCells>
  <hyperlinks>
    <hyperlink ref="A1" location="Inhalt!A1" display="Zurück zum Inhalt" xr:uid="{00000000-0004-0000-0800-000000000000}"/>
  </hyperlinks>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37</vt:i4>
      </vt:variant>
      <vt:variant>
        <vt:lpstr>Benannte Bereiche</vt:lpstr>
      </vt:variant>
      <vt:variant>
        <vt:i4>1</vt:i4>
      </vt:variant>
    </vt:vector>
  </HeadingPairs>
  <TitlesOfParts>
    <vt:vector size="38" baseType="lpstr">
      <vt:lpstr>Inhalt</vt:lpstr>
      <vt:lpstr>Daten HF-03.1.1</vt:lpstr>
      <vt:lpstr>Daten HF-0.3.1.2</vt:lpstr>
      <vt:lpstr>Daten HF-03.1.2 + Alter</vt:lpstr>
      <vt:lpstr>Daten HF-03.1.3 Alter</vt:lpstr>
      <vt:lpstr>Daten HF-03.1.3 Einrichtungsgr.</vt:lpstr>
      <vt:lpstr>Daten HF-03.1.3 Träger</vt:lpstr>
      <vt:lpstr>Daten HF-03.1.4</vt:lpstr>
      <vt:lpstr>Daten HF-03.2.1</vt:lpstr>
      <vt:lpstr>Daten HF-03.2.2</vt:lpstr>
      <vt:lpstr>Daten HF-03.2.3</vt:lpstr>
      <vt:lpstr>Daten HF-03.2.4</vt:lpstr>
      <vt:lpstr>Daten HF-03.3.1.1</vt:lpstr>
      <vt:lpstr>Daten HF-03.3.1.2</vt:lpstr>
      <vt:lpstr>Daten HF-03.3.1.2 (2)</vt:lpstr>
      <vt:lpstr>Daten HF-03.3.1.3</vt:lpstr>
      <vt:lpstr>Daten HF-03.3.1.4</vt:lpstr>
      <vt:lpstr>Daten HF-03.3.1.5</vt:lpstr>
      <vt:lpstr>Daten HF-03.3.1.6</vt:lpstr>
      <vt:lpstr>Daten HF-03.3.1.7</vt:lpstr>
      <vt:lpstr>Daten HF-03.3.2</vt:lpstr>
      <vt:lpstr>Daten HF-03.3.3</vt:lpstr>
      <vt:lpstr>Daten HF-03.3.4</vt:lpstr>
      <vt:lpstr>Daten HF-03.4.1</vt:lpstr>
      <vt:lpstr>Daten HF-03.4.2</vt:lpstr>
      <vt:lpstr>Daten HF-03.4.3</vt:lpstr>
      <vt:lpstr>Daten HF-03.4.4</vt:lpstr>
      <vt:lpstr>Daten HF-03.4.5</vt:lpstr>
      <vt:lpstr>Daten HF-03.4.6</vt:lpstr>
      <vt:lpstr>Daten HF-03.5.1.1</vt:lpstr>
      <vt:lpstr>Daten HF-03.5.1.2</vt:lpstr>
      <vt:lpstr>Daten HF-03.5.2</vt:lpstr>
      <vt:lpstr>Daten HF-03.5.3</vt:lpstr>
      <vt:lpstr>Daten HF-03.5.4</vt:lpstr>
      <vt:lpstr>Daten HF-03.5.5</vt:lpstr>
      <vt:lpstr>Daten HF-03.5.6-HF03.5.8</vt:lpstr>
      <vt:lpstr>Daten HF-03.5.9</vt:lpstr>
      <vt:lpstr>Inhalt!Druckbereich</vt:lpstr>
    </vt:vector>
  </TitlesOfParts>
  <Company>Fakultaet 12</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Tiedemann, Catharine</dc:creator>
  <cp:lastModifiedBy>Tim Ziesmann</cp:lastModifiedBy>
  <cp:lastPrinted>2019-02-19T10:15:22Z</cp:lastPrinted>
  <dcterms:created xsi:type="dcterms:W3CDTF">2019-02-13T12:33:21Z</dcterms:created>
  <dcterms:modified xsi:type="dcterms:W3CDTF">2025-05-22T09:29:48Z</dcterms:modified>
</cp:coreProperties>
</file>